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ya\OneDrive\Рабочий стол\Проект решения ноябрь\"/>
    </mc:Choice>
  </mc:AlternateContent>
  <xr:revisionPtr revIDLastSave="54" documentId="13_ncr:1_{12AC25BB-654A-4048-8583-7644758FDAF3}" xr6:coauthVersionLast="37" xr6:coauthVersionMax="37" xr10:uidLastSave="{BD668438-C296-4170-A053-F3050BF9E879}"/>
  <bookViews>
    <workbookView xWindow="32760" yWindow="32760" windowWidth="20490" windowHeight="6945" xr2:uid="{00000000-000D-0000-FFFF-FFFF00000000}"/>
  </bookViews>
  <sheets>
    <sheet name="ТРАФАРЕТ" sheetId="1" r:id="rId1"/>
  </sheets>
  <calcPr calcId="162913" fullPrecision="0"/>
</workbook>
</file>

<file path=xl/calcChain.xml><?xml version="1.0" encoding="utf-8"?>
<calcChain xmlns="http://schemas.openxmlformats.org/spreadsheetml/2006/main">
  <c r="H113" i="1" l="1"/>
  <c r="H81" i="1" l="1"/>
  <c r="H92" i="1"/>
  <c r="H90" i="1"/>
  <c r="H9" i="1" l="1"/>
  <c r="H7" i="1" l="1"/>
  <c r="H8" i="1"/>
  <c r="H120" i="1"/>
  <c r="H115" i="1" l="1"/>
  <c r="I7" i="1" l="1"/>
  <c r="J8" i="1"/>
  <c r="I9" i="1"/>
  <c r="I8" i="1" s="1"/>
  <c r="K9" i="1"/>
  <c r="K7" i="1" s="1"/>
  <c r="L9" i="1"/>
  <c r="L8" i="1" s="1"/>
  <c r="I10" i="1"/>
  <c r="J10" i="1"/>
  <c r="I11" i="1"/>
  <c r="J11" i="1"/>
  <c r="I12" i="1"/>
  <c r="J12" i="1"/>
  <c r="I13" i="1"/>
  <c r="J14" i="1"/>
  <c r="H15" i="1"/>
  <c r="I15" i="1"/>
  <c r="K15" i="1"/>
  <c r="L15" i="1"/>
  <c r="I16" i="1"/>
  <c r="J16" i="1"/>
  <c r="I17" i="1"/>
  <c r="J17" i="1"/>
  <c r="I18" i="1"/>
  <c r="J18" i="1"/>
  <c r="I19" i="1"/>
  <c r="I20" i="1"/>
  <c r="I21" i="1"/>
  <c r="J21" i="1"/>
  <c r="I22" i="1"/>
  <c r="J22" i="1"/>
  <c r="I23" i="1"/>
  <c r="J23" i="1"/>
  <c r="H24" i="1"/>
  <c r="I24" i="1"/>
  <c r="K24" i="1"/>
  <c r="L24" i="1"/>
  <c r="I25" i="1"/>
  <c r="J25" i="1"/>
  <c r="I26" i="1"/>
  <c r="J26" i="1"/>
  <c r="I27" i="1"/>
  <c r="J27" i="1"/>
  <c r="H28" i="1"/>
  <c r="I28" i="1"/>
  <c r="K28" i="1"/>
  <c r="L28" i="1"/>
  <c r="I29" i="1"/>
  <c r="J29" i="1"/>
  <c r="I30" i="1"/>
  <c r="I31" i="1"/>
  <c r="H32" i="1"/>
  <c r="H31" i="1"/>
  <c r="H30" i="1" s="1"/>
  <c r="I32" i="1"/>
  <c r="K32" i="1"/>
  <c r="K30" i="1" s="1"/>
  <c r="L32" i="1"/>
  <c r="L30" i="1" s="1"/>
  <c r="I33" i="1"/>
  <c r="J33" i="1"/>
  <c r="I34" i="1"/>
  <c r="J35" i="1"/>
  <c r="H36" i="1"/>
  <c r="H35" i="1" s="1"/>
  <c r="H34" i="1" s="1"/>
  <c r="I36" i="1"/>
  <c r="I35" i="1" s="1"/>
  <c r="K36" i="1"/>
  <c r="K35" i="1" s="1"/>
  <c r="L36" i="1"/>
  <c r="L34" i="1" s="1"/>
  <c r="I37" i="1"/>
  <c r="J37" i="1"/>
  <c r="I40" i="1"/>
  <c r="H41" i="1"/>
  <c r="H40" i="1" s="1"/>
  <c r="I41" i="1"/>
  <c r="K41" i="1"/>
  <c r="K40" i="1" s="1"/>
  <c r="L41" i="1"/>
  <c r="L40" i="1" s="1"/>
  <c r="I42" i="1"/>
  <c r="J42" i="1"/>
  <c r="J43" i="1"/>
  <c r="J39" i="1" s="1"/>
  <c r="H44" i="1"/>
  <c r="H43" i="1" s="1"/>
  <c r="I44" i="1"/>
  <c r="I43" i="1" s="1"/>
  <c r="K44" i="1"/>
  <c r="K43" i="1" s="1"/>
  <c r="L44" i="1"/>
  <c r="L43" i="1" s="1"/>
  <c r="I45" i="1"/>
  <c r="I46" i="1"/>
  <c r="H47" i="1"/>
  <c r="H46" i="1"/>
  <c r="I47" i="1"/>
  <c r="K47" i="1"/>
  <c r="K46" i="1" s="1"/>
  <c r="L47" i="1"/>
  <c r="L46" i="1" s="1"/>
  <c r="I48" i="1"/>
  <c r="J48" i="1"/>
  <c r="H51" i="1"/>
  <c r="H50" i="1" s="1"/>
  <c r="H49" i="1" s="1"/>
  <c r="J51" i="1"/>
  <c r="J50" i="1" s="1"/>
  <c r="K51" i="1"/>
  <c r="K50" i="1" s="1"/>
  <c r="L51" i="1"/>
  <c r="L50" i="1" s="1"/>
  <c r="I52" i="1"/>
  <c r="I51" i="1" s="1"/>
  <c r="I50" i="1" s="1"/>
  <c r="H55" i="1"/>
  <c r="H54" i="1" s="1"/>
  <c r="K55" i="1"/>
  <c r="K54" i="1" s="1"/>
  <c r="L55" i="1"/>
  <c r="L54" i="1" s="1"/>
  <c r="I56" i="1"/>
  <c r="I55" i="1" s="1"/>
  <c r="I54" i="1" s="1"/>
  <c r="J56" i="1"/>
  <c r="J55" i="1" s="1"/>
  <c r="H59" i="1"/>
  <c r="H58" i="1" s="1"/>
  <c r="H57" i="1" s="1"/>
  <c r="K59" i="1"/>
  <c r="K58" i="1" s="1"/>
  <c r="K57" i="1" s="1"/>
  <c r="L59" i="1"/>
  <c r="L58" i="1" s="1"/>
  <c r="L57" i="1" s="1"/>
  <c r="I60" i="1"/>
  <c r="I59" i="1" s="1"/>
  <c r="I58" i="1" s="1"/>
  <c r="I57" i="1" s="1"/>
  <c r="J60" i="1"/>
  <c r="J59" i="1" s="1"/>
  <c r="J58" i="1" s="1"/>
  <c r="J57" i="1" s="1"/>
  <c r="K61" i="1"/>
  <c r="L61" i="1"/>
  <c r="I63" i="1"/>
  <c r="I64" i="1"/>
  <c r="H66" i="1"/>
  <c r="H65" i="1" s="1"/>
  <c r="H64" i="1" s="1"/>
  <c r="H63" i="1" s="1"/>
  <c r="I66" i="1"/>
  <c r="K66" i="1"/>
  <c r="K65" i="1" s="1"/>
  <c r="K64" i="1" s="1"/>
  <c r="K63" i="1" s="1"/>
  <c r="L66" i="1"/>
  <c r="L65" i="1" s="1"/>
  <c r="L64" i="1" s="1"/>
  <c r="L63" i="1" s="1"/>
  <c r="I67" i="1"/>
  <c r="J67" i="1"/>
  <c r="I68" i="1"/>
  <c r="J68" i="1"/>
  <c r="I69" i="1"/>
  <c r="I70" i="1"/>
  <c r="J71" i="1"/>
  <c r="I72" i="1"/>
  <c r="I71" i="1" s="1"/>
  <c r="H73" i="1"/>
  <c r="H72" i="1" s="1"/>
  <c r="H71" i="1" s="1"/>
  <c r="H70" i="1" s="1"/>
  <c r="H69" i="1" s="1"/>
  <c r="I73" i="1"/>
  <c r="K73" i="1"/>
  <c r="K72" i="1" s="1"/>
  <c r="K71" i="1" s="1"/>
  <c r="K70" i="1" s="1"/>
  <c r="K69" i="1" s="1"/>
  <c r="L73" i="1"/>
  <c r="L72" i="1" s="1"/>
  <c r="L71" i="1" s="1"/>
  <c r="L70" i="1" s="1"/>
  <c r="L69" i="1" s="1"/>
  <c r="I74" i="1"/>
  <c r="J74" i="1"/>
  <c r="H79" i="1"/>
  <c r="H78" i="1" s="1"/>
  <c r="K79" i="1"/>
  <c r="K78" i="1" s="1"/>
  <c r="L79" i="1"/>
  <c r="L78" i="1" s="1"/>
  <c r="I80" i="1"/>
  <c r="I79" i="1" s="1"/>
  <c r="I78" i="1" s="1"/>
  <c r="J80" i="1"/>
  <c r="J79" i="1" s="1"/>
  <c r="J78" i="1" s="1"/>
  <c r="H82" i="1"/>
  <c r="I82" i="1"/>
  <c r="J82" i="1"/>
  <c r="K82" i="1"/>
  <c r="L82" i="1"/>
  <c r="H84" i="1"/>
  <c r="I84" i="1"/>
  <c r="J84" i="1"/>
  <c r="K84" i="1"/>
  <c r="L84" i="1"/>
  <c r="H86" i="1"/>
  <c r="I86" i="1"/>
  <c r="K86" i="1"/>
  <c r="L86" i="1"/>
  <c r="I87" i="1"/>
  <c r="J87" i="1"/>
  <c r="H88" i="1"/>
  <c r="I88" i="1"/>
  <c r="K88" i="1"/>
  <c r="L88" i="1"/>
  <c r="I89" i="1"/>
  <c r="J89" i="1"/>
  <c r="I95" i="1"/>
  <c r="I96" i="1"/>
  <c r="H97" i="1"/>
  <c r="H96" i="1" s="1"/>
  <c r="H95" i="1" s="1"/>
  <c r="I97" i="1"/>
  <c r="K97" i="1"/>
  <c r="K96" i="1" s="1"/>
  <c r="K95" i="1" s="1"/>
  <c r="L97" i="1"/>
  <c r="L96" i="1" s="1"/>
  <c r="L95" i="1" s="1"/>
  <c r="I98" i="1"/>
  <c r="J98" i="1"/>
  <c r="H101" i="1"/>
  <c r="H100" i="1" s="1"/>
  <c r="H99" i="1" s="1"/>
  <c r="I101" i="1"/>
  <c r="I100" i="1" s="1"/>
  <c r="I99" i="1" s="1"/>
  <c r="J101" i="1"/>
  <c r="J100" i="1" s="1"/>
  <c r="J99" i="1" s="1"/>
  <c r="J94" i="1" s="1"/>
  <c r="K101" i="1"/>
  <c r="K100" i="1" s="1"/>
  <c r="K99" i="1" s="1"/>
  <c r="L101" i="1"/>
  <c r="L100" i="1" s="1"/>
  <c r="L99" i="1" s="1"/>
  <c r="I106" i="1"/>
  <c r="H107" i="1"/>
  <c r="H106" i="1" s="1"/>
  <c r="K107" i="1"/>
  <c r="K106" i="1" s="1"/>
  <c r="L107" i="1"/>
  <c r="L106" i="1" s="1"/>
  <c r="I108" i="1"/>
  <c r="I107" i="1" s="1"/>
  <c r="J108" i="1"/>
  <c r="J107" i="1" s="1"/>
  <c r="H111" i="1"/>
  <c r="H110" i="1" s="1"/>
  <c r="K111" i="1"/>
  <c r="K110" i="1" s="1"/>
  <c r="L111" i="1"/>
  <c r="L110" i="1" s="1"/>
  <c r="I112" i="1"/>
  <c r="I111" i="1" s="1"/>
  <c r="I110" i="1" s="1"/>
  <c r="J112" i="1"/>
  <c r="J111" i="1" s="1"/>
  <c r="J110" i="1" s="1"/>
  <c r="J105" i="1" s="1"/>
  <c r="J104" i="1" s="1"/>
  <c r="J103" i="1" s="1"/>
  <c r="I117" i="1"/>
  <c r="H118" i="1"/>
  <c r="H117" i="1" s="1"/>
  <c r="I118" i="1"/>
  <c r="K118" i="1"/>
  <c r="K117" i="1" s="1"/>
  <c r="L118" i="1"/>
  <c r="L117" i="1" s="1"/>
  <c r="I119" i="1"/>
  <c r="J119" i="1"/>
  <c r="J122" i="1"/>
  <c r="I123" i="1"/>
  <c r="I122" i="1" s="1"/>
  <c r="J125" i="1"/>
  <c r="J124" i="1" s="1"/>
  <c r="I126" i="1"/>
  <c r="I125" i="1" s="1"/>
  <c r="I124" i="1" s="1"/>
  <c r="H127" i="1"/>
  <c r="H126" i="1" s="1"/>
  <c r="H125" i="1" s="1"/>
  <c r="H124" i="1" s="1"/>
  <c r="H123" i="1" s="1"/>
  <c r="H122" i="1" s="1"/>
  <c r="I127" i="1"/>
  <c r="K127" i="1"/>
  <c r="K126" i="1" s="1"/>
  <c r="K125" i="1" s="1"/>
  <c r="K124" i="1" s="1"/>
  <c r="K123" i="1" s="1"/>
  <c r="K122" i="1" s="1"/>
  <c r="L127" i="1"/>
  <c r="L126" i="1" s="1"/>
  <c r="L125" i="1" s="1"/>
  <c r="L124" i="1" s="1"/>
  <c r="L123" i="1" s="1"/>
  <c r="L122" i="1" s="1"/>
  <c r="I128" i="1"/>
  <c r="J128" i="1"/>
  <c r="I129" i="1"/>
  <c r="I130" i="1"/>
  <c r="K131" i="1"/>
  <c r="K130" i="1" s="1"/>
  <c r="K129" i="1" s="1"/>
  <c r="L131" i="1"/>
  <c r="L130" i="1" s="1"/>
  <c r="L129" i="1" s="1"/>
  <c r="I132" i="1"/>
  <c r="H134" i="1"/>
  <c r="H133" i="1" s="1"/>
  <c r="H132" i="1" s="1"/>
  <c r="H131" i="1" s="1"/>
  <c r="H130" i="1" s="1"/>
  <c r="H129" i="1" s="1"/>
  <c r="K134" i="1"/>
  <c r="K133" i="1" s="1"/>
  <c r="K132" i="1" s="1"/>
  <c r="L134" i="1"/>
  <c r="L133" i="1" s="1"/>
  <c r="L132" i="1" s="1"/>
  <c r="I135" i="1"/>
  <c r="I131" i="1" s="1"/>
  <c r="J135" i="1"/>
  <c r="J131" i="1" s="1"/>
  <c r="I136" i="1"/>
  <c r="I137" i="1"/>
  <c r="H139" i="1"/>
  <c r="H138" i="1" s="1"/>
  <c r="H137" i="1" s="1"/>
  <c r="H136" i="1" s="1"/>
  <c r="I139" i="1"/>
  <c r="K139" i="1"/>
  <c r="K138" i="1" s="1"/>
  <c r="K137" i="1" s="1"/>
  <c r="K136" i="1" s="1"/>
  <c r="L139" i="1"/>
  <c r="L138" i="1" s="1"/>
  <c r="L137" i="1" s="1"/>
  <c r="L136" i="1" s="1"/>
  <c r="I140" i="1"/>
  <c r="J140" i="1"/>
  <c r="I141" i="1"/>
  <c r="I142" i="1"/>
  <c r="J143" i="1"/>
  <c r="I144" i="1"/>
  <c r="I143" i="1" s="1"/>
  <c r="I145" i="1"/>
  <c r="H146" i="1"/>
  <c r="H145" i="1" s="1"/>
  <c r="H144" i="1" s="1"/>
  <c r="H143" i="1" s="1"/>
  <c r="H142" i="1" s="1"/>
  <c r="H141" i="1" s="1"/>
  <c r="J146" i="1"/>
  <c r="K146" i="1"/>
  <c r="K145" i="1" s="1"/>
  <c r="K144" i="1" s="1"/>
  <c r="K143" i="1" s="1"/>
  <c r="K142" i="1" s="1"/>
  <c r="K141" i="1" s="1"/>
  <c r="L146" i="1"/>
  <c r="L145" i="1" s="1"/>
  <c r="L144" i="1" s="1"/>
  <c r="L143" i="1" s="1"/>
  <c r="L142" i="1" s="1"/>
  <c r="L141" i="1" s="1"/>
  <c r="I147" i="1"/>
  <c r="I146" i="1" s="1"/>
  <c r="L14" i="1"/>
  <c r="L7" i="1"/>
  <c r="K53" i="1"/>
  <c r="L13" i="1"/>
  <c r="L53" i="1"/>
  <c r="H53" i="1"/>
  <c r="L35" i="1"/>
  <c r="J54" i="1" l="1"/>
  <c r="J53" i="1" s="1"/>
  <c r="J38" i="1" s="1"/>
  <c r="J6" i="1" s="1"/>
  <c r="J81" i="1"/>
  <c r="H13" i="1"/>
  <c r="H14" i="1"/>
  <c r="I94" i="1"/>
  <c r="I39" i="1"/>
  <c r="I81" i="1"/>
  <c r="I53" i="1"/>
  <c r="I38" i="1" s="1"/>
  <c r="I6" i="1" s="1"/>
  <c r="H39" i="1"/>
  <c r="H38" i="1" s="1"/>
  <c r="K39" i="1"/>
  <c r="L39" i="1"/>
  <c r="I134" i="1"/>
  <c r="I133" i="1" s="1"/>
  <c r="J134" i="1"/>
  <c r="J133" i="1" s="1"/>
  <c r="K105" i="1"/>
  <c r="K104" i="1" s="1"/>
  <c r="K103" i="1" s="1"/>
  <c r="J77" i="1"/>
  <c r="J76" i="1" s="1"/>
  <c r="J75" i="1" s="1"/>
  <c r="I77" i="1"/>
  <c r="I76" i="1" s="1"/>
  <c r="L105" i="1"/>
  <c r="L104" i="1" s="1"/>
  <c r="L103" i="1" s="1"/>
  <c r="H94" i="1"/>
  <c r="K34" i="1"/>
  <c r="K14" i="1"/>
  <c r="L94" i="1"/>
  <c r="K8" i="1"/>
  <c r="L81" i="1"/>
  <c r="K81" i="1"/>
  <c r="L77" i="1"/>
  <c r="L76" i="1" s="1"/>
  <c r="K77" i="1"/>
  <c r="K76" i="1" s="1"/>
  <c r="H77" i="1"/>
  <c r="H76" i="1" s="1"/>
  <c r="L38" i="1"/>
  <c r="L6" i="1" s="1"/>
  <c r="K38" i="1"/>
  <c r="K13" i="1"/>
  <c r="I105" i="1"/>
  <c r="I104" i="1" s="1"/>
  <c r="I103" i="1" s="1"/>
  <c r="I14" i="1"/>
  <c r="I75" i="1"/>
  <c r="K94" i="1"/>
  <c r="H105" i="1"/>
  <c r="H104" i="1" s="1"/>
  <c r="H103" i="1" s="1"/>
  <c r="H75" i="1" l="1"/>
  <c r="L75" i="1"/>
  <c r="L149" i="1" s="1"/>
  <c r="K6" i="1"/>
  <c r="K75" i="1"/>
  <c r="H6" i="1"/>
  <c r="H149" i="1" l="1"/>
  <c r="K149" i="1"/>
</calcChain>
</file>

<file path=xl/sharedStrings.xml><?xml version="1.0" encoding="utf-8"?>
<sst xmlns="http://schemas.openxmlformats.org/spreadsheetml/2006/main" count="645" uniqueCount="257">
  <si>
    <t>ОБЩЕГОСУДАРСТВЕННЫЕ ВОПРОСЫ</t>
  </si>
  <si>
    <t>i3_00001020000000000000</t>
  </si>
  <si>
    <t>Глава муниципального образования</t>
  </si>
  <si>
    <t>i5_00001029010001000000</t>
  </si>
  <si>
    <t>9010001000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</si>
  <si>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</si>
  <si>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</si>
  <si>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</si>
  <si>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</si>
  <si>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</si>
  <si>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</si>
  <si>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i3_00001040000000000000</t>
  </si>
  <si>
    <t>Центральный аппарат</t>
  </si>
  <si>
    <t>i5_00001049020001000000</t>
  </si>
  <si>
    <t>9020001000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</si>
  <si>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</si>
  <si>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</si>
  <si>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</si>
  <si>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</si>
  <si>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</si>
  <si>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</si>
  <si>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</si>
  <si>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i5_00001049020070280000</t>
  </si>
  <si>
    <t>9020070280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</si>
  <si>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  соответствующими статьями областного закона "Об административных правонарушениях".</t>
  </si>
  <si>
    <t>i5_00001049020070650000</t>
  </si>
  <si>
    <t>9020070650</t>
  </si>
  <si>
    <t>i3_00001060000000000000</t>
  </si>
  <si>
    <t>9050001000</t>
  </si>
  <si>
    <t>i6_00001069050001000500</t>
  </si>
  <si>
    <t>Иные межбюджетные трансферты</t>
  </si>
  <si>
    <t>540</t>
  </si>
  <si>
    <t>i3_00001110000000000000</t>
  </si>
  <si>
    <t>9030005000</t>
  </si>
  <si>
    <t>i6_00001119030005000800</t>
  </si>
  <si>
    <t>Резервные средства</t>
  </si>
  <si>
    <t>870</t>
  </si>
  <si>
    <t>i4_00001130700100000000</t>
  </si>
  <si>
    <t>i5_00001130700120090000</t>
  </si>
  <si>
    <t>i4_00001131000100000000</t>
  </si>
  <si>
    <t>Популяризация форм участия населения в организации местного самоуправления, стимулирование социальной активности, достижений граждан, ТОС, добившихся значительных успехов в трудовой деятельности и общественной работе,внесших значительный вклад в развитие местного самоуправления</t>
  </si>
  <si>
    <t>i4_00001131000200000000</t>
  </si>
  <si>
    <t>i5_00001131000220100000</t>
  </si>
  <si>
    <t>i4_00001131100000000000</t>
  </si>
  <si>
    <t>НАЦИОНАЛЬНАЯ ОБОРОНА</t>
  </si>
  <si>
    <t>i2_00002000000000000000</t>
  </si>
  <si>
    <t>i3_00002030000000000000</t>
  </si>
  <si>
    <t>Осуществление первичного воинского учета на территориях, где отсутствуют военные комиссариаты</t>
  </si>
  <si>
    <t>i5_00002039040051180000</t>
  </si>
  <si>
    <t>9040051180</t>
  </si>
  <si>
    <t>НАЦИОНАЛЬНАЯ БЕЗОПАСНОСТЬ И ПРАВООХРАНИТЕЛЬНАЯ ДЕЯТЕЛЬНОСТЬ</t>
  </si>
  <si>
    <t>i2_00003000000000000000</t>
  </si>
  <si>
    <t>i3_00003100000000000000</t>
  </si>
  <si>
    <t>0600000000</t>
  </si>
  <si>
    <t>i4_00003100600200000000</t>
  </si>
  <si>
    <t>0600200000</t>
  </si>
  <si>
    <t>i5_00003100600220040000</t>
  </si>
  <si>
    <t>НАЦИОНАЛЬНАЯ ЭКОНОМИКА</t>
  </si>
  <si>
    <t>0500000000</t>
  </si>
  <si>
    <t>0500200000</t>
  </si>
  <si>
    <t>i5_00004090500271520000</t>
  </si>
  <si>
    <t>i5_000040905002S1520000</t>
  </si>
  <si>
    <t>i4_00004120900000000000</t>
  </si>
  <si>
    <t>i4_00004120900100000000</t>
  </si>
  <si>
    <t>i5_00004120900120160000</t>
  </si>
  <si>
    <t>ЖИЛИЩНО-КОММУНАЛЬНОЕ ХОЗЯЙСТВО</t>
  </si>
  <si>
    <t>0100000000</t>
  </si>
  <si>
    <t>Организация освещения улиц.</t>
  </si>
  <si>
    <t>i4_00005030100100000000</t>
  </si>
  <si>
    <t>0100100000</t>
  </si>
  <si>
    <t>0100126010</t>
  </si>
  <si>
    <t>i4_00005030100300000000</t>
  </si>
  <si>
    <t>0100300000</t>
  </si>
  <si>
    <t>i5_00005030100326040000</t>
  </si>
  <si>
    <t>0100400000</t>
  </si>
  <si>
    <t>ОБРАЗОВАНИЕ</t>
  </si>
  <si>
    <t>i3_00007070000000000000</t>
  </si>
  <si>
    <t>0400000000</t>
  </si>
  <si>
    <t>Привлечение  и создание условий для патриотического воспитания молодежи</t>
  </si>
  <si>
    <t>i4_00007070400100000000</t>
  </si>
  <si>
    <t>i5_00007070400120030000</t>
  </si>
  <si>
    <t>КУЛЬТУРА, КИНЕМАТОГРАФИЯ</t>
  </si>
  <si>
    <t>i2_00008000000000000000</t>
  </si>
  <si>
    <t>i3_00008010000000000000</t>
  </si>
  <si>
    <t>0200000000</t>
  </si>
  <si>
    <t>i4_00008010200100000000</t>
  </si>
  <si>
    <t>0200100000</t>
  </si>
  <si>
    <t>СОЦИАЛЬНАЯ ПОЛИТИКА</t>
  </si>
  <si>
    <t>i2_00010000000000000000</t>
  </si>
  <si>
    <t>i3_00010010000000000000</t>
  </si>
  <si>
    <t>Доплаты к пенсиям муниципальным служащим</t>
  </si>
  <si>
    <t>i5_00010019100003000000</t>
  </si>
  <si>
    <t>ФИЗИЧЕСКАЯ КУЛЬТУРА И СПОРТ</t>
  </si>
  <si>
    <t>i2_00011000000000000000</t>
  </si>
  <si>
    <t>i3_00011010000000000000</t>
  </si>
  <si>
    <t>0300000000</t>
  </si>
  <si>
    <t>i4_00011010300100000000</t>
  </si>
  <si>
    <t>0300100000</t>
  </si>
  <si>
    <t>i5_00011010300120020000</t>
  </si>
  <si>
    <t>i4_00011010300200000000</t>
  </si>
  <si>
    <t>0300200000</t>
  </si>
  <si>
    <t>01</t>
  </si>
  <si>
    <t>02</t>
  </si>
  <si>
    <t xml:space="preserve">Иные межбюджетные трансферты муниципальному району на содержание штатных единиц на выполнение передаваемых полномочий по осуществлению внешнего муниципального финансового контроля  </t>
  </si>
  <si>
    <t>11</t>
  </si>
  <si>
    <t>Итого расходов</t>
  </si>
  <si>
    <t>04</t>
  </si>
  <si>
    <t>06</t>
  </si>
  <si>
    <t>07</t>
  </si>
  <si>
    <t>13</t>
  </si>
  <si>
    <t>03</t>
  </si>
  <si>
    <t>10</t>
  </si>
  <si>
    <t>09</t>
  </si>
  <si>
    <t>12</t>
  </si>
  <si>
    <t>05</t>
  </si>
  <si>
    <t>08</t>
  </si>
  <si>
    <t>Руководство и управление в сфере установленных функций</t>
  </si>
  <si>
    <t>9040000000</t>
  </si>
  <si>
    <t>Наименование</t>
  </si>
  <si>
    <t>Рз</t>
  </si>
  <si>
    <t>ПР</t>
  </si>
  <si>
    <t>ЦСР</t>
  </si>
  <si>
    <t>ВР</t>
  </si>
  <si>
    <t>(тыс. руб.)</t>
  </si>
  <si>
    <t>Доплаты к пенсиям, дополнительное пенсионное обеспечение</t>
  </si>
  <si>
    <t>9110000000</t>
  </si>
  <si>
    <t>Условно утвержденные расходы</t>
  </si>
  <si>
    <t>0100200000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</si>
  <si>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</si>
  <si>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</si>
  <si>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</si>
  <si>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</si>
  <si>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</si>
  <si>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</si>
  <si>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</si>
  <si>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>БЛАГОУСТРОЙСТВО</t>
  </si>
  <si>
    <t>МОЛОДЕЖНАЯ ПОЛИТИКА</t>
  </si>
  <si>
    <t>КУЛЬТУРА</t>
  </si>
  <si>
    <t>ПЕНСИОННОЕ ОБЕСПЕЧЕНИЕ</t>
  </si>
  <si>
    <t>ФИЗИЧЕСКАЯ КУЛЬТУРА</t>
  </si>
  <si>
    <t>Организация благоустройства территории поселения.</t>
  </si>
  <si>
    <t>Организация и содержание мест захоронения.</t>
  </si>
  <si>
    <t xml:space="preserve">Прочая закупка товаров, работ и услуг </t>
  </si>
  <si>
    <t>Возмещение затрат по содержанию штатных единиц осуществляющих переданные отдельные государственные полномочия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</si>
  <si>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(глава муниципального образования)</t>
  </si>
  <si>
    <t>9010000000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</si>
  <si>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(центральный аппарат)</t>
  </si>
  <si>
    <t>9020000000</t>
  </si>
  <si>
    <t>Прочая закупка товаров, работ и услуг</t>
  </si>
  <si>
    <t>9050000000</t>
  </si>
  <si>
    <t>Модернизация сетевого оборудования и компьютерной техники, формирование системы защиты информации в муниципальной информационной системе</t>
  </si>
  <si>
    <t>Расходы на модернизацию сетевого оборудования и компьютерной техники, формирование системы защиты информации в муниципальной информационной системе</t>
  </si>
  <si>
    <t>0300120110</t>
  </si>
  <si>
    <t xml:space="preserve">Расширение телекоммуникационной инфраструктуры  </t>
  </si>
  <si>
    <t xml:space="preserve">Расходы на расширение телекоммуникационной инфраструктуры  </t>
  </si>
  <si>
    <t>0300220110</t>
  </si>
  <si>
    <t>Поддержка в активном  состоянии официального сайта поселения и информирование через средства  массовой информации граждан о деятельности органов местного самоуправления поселения</t>
  </si>
  <si>
    <t>Расходы на поддержку в активном  состоянии официального сайта поселения и информирование через средства  массовой информации граждан о деятельности органов местного самоуправления поселения</t>
  </si>
  <si>
    <t>Расширение сферы нормативно-правового регулирования, охватываемого процедурой антикоррупционной  экспертизы</t>
  </si>
  <si>
    <t>Расходы на расширение сферы нормативно-правового регулирования, охватываемого процедурой антикоррупционной  экспертизы</t>
  </si>
  <si>
    <t>Расходы на обеспечение участия представителей ТОС в проведении торжественных мероприятий, посвященных этим датам</t>
  </si>
  <si>
    <t>Развитие информационной системы управления  муниципальными финансами</t>
  </si>
  <si>
    <t>Расходы на развитие информационной системы управления  муниципальными финансами</t>
  </si>
  <si>
    <t>0300300000</t>
  </si>
  <si>
    <t>0300320110</t>
  </si>
  <si>
    <t>0500220090</t>
  </si>
  <si>
    <t>0600220120</t>
  </si>
  <si>
    <t>0800000000</t>
  </si>
  <si>
    <t>0800300000</t>
  </si>
  <si>
    <t>0800320100</t>
  </si>
  <si>
    <t>9070099990</t>
  </si>
  <si>
    <t>Обеспечение первичных мер пожарной безопасности</t>
  </si>
  <si>
    <t>Расходы на обеспечение первичных мер пожарной безопасности</t>
  </si>
  <si>
    <t>0100426040</t>
  </si>
  <si>
    <t xml:space="preserve">Улучшение транспортно – эксплуатационного состояния, ликвидация очагов аварийности и улучшение инженерного благоустройства существующей сети автомобильных дорог поселения </t>
  </si>
  <si>
    <t>Содержание автомобильных дорог общего пользования местного значения</t>
  </si>
  <si>
    <t>0200123080</t>
  </si>
  <si>
    <t>0700000000</t>
  </si>
  <si>
    <t>Создание благоприятных условий для развития малого и среднего предпринимательства</t>
  </si>
  <si>
    <t>Расходы на создание благоприятных условий для развития малого и среднего предпринимательства</t>
  </si>
  <si>
    <t>0700100000</t>
  </si>
  <si>
    <t>0700120140</t>
  </si>
  <si>
    <t>Расходы на организацию работ по освещению  улиц</t>
  </si>
  <si>
    <t>0100226020</t>
  </si>
  <si>
    <t>Расходы на организацию и содержание мест захоронения</t>
  </si>
  <si>
    <t>0100326030</t>
  </si>
  <si>
    <t>0410000000</t>
  </si>
  <si>
    <t>0410100000</t>
  </si>
  <si>
    <t>Расходы, связанные с  привлечением  и созданием условий для патриотического воспитания молодежи</t>
  </si>
  <si>
    <t>0410120070</t>
  </si>
  <si>
    <t>0420000000</t>
  </si>
  <si>
    <t>Организация досуга населения поселения</t>
  </si>
  <si>
    <t>0420100000</t>
  </si>
  <si>
    <t>Расходы на организацию досуга населения</t>
  </si>
  <si>
    <t>0420120080</t>
  </si>
  <si>
    <t>9110003000</t>
  </si>
  <si>
    <t>0430000000</t>
  </si>
  <si>
    <t>Физическое воспитание и формирование здорового образа жизни</t>
  </si>
  <si>
    <t>Расходы на фическое воспитание и формирование здорового образа жизни</t>
  </si>
  <si>
    <t>0430100000</t>
  </si>
  <si>
    <t>0430120090</t>
  </si>
  <si>
    <t xml:space="preserve"> </t>
  </si>
  <si>
    <t>Муниципальная программа Ямникского сельского поселения «Развитие и совершенствование форм местного самоуправления на территории Ямникского сельского поселения на 2021-2025 годы»</t>
  </si>
  <si>
    <t>Муниципальная программа Ямникского сельского поселения  «Информатизация и связь Ямникского сельского поселения на 2021 -2025годы»</t>
  </si>
  <si>
    <t>0200200000</t>
  </si>
  <si>
    <t>0200271520</t>
  </si>
  <si>
    <t>02002S1520</t>
  </si>
  <si>
    <t>Расходы на проверку достоверности определения сметной стоимости предоставленной сметной документации</t>
  </si>
  <si>
    <t>0200233090</t>
  </si>
  <si>
    <t>Осуществление  ремонта автомобильных дорог общего пользования местного значения  по проекту "Дорога к дому"  за счет субсидий из дорожного фонда Новгородской области</t>
  </si>
  <si>
    <t>Осуществление ремонта автомобильных дорог общего пользования местного значения по проекту "Дорога к дому" в рамках софинансирования субсидий из дорожного фонда Новгородской области</t>
  </si>
  <si>
    <t xml:space="preserve">Осуществление  ремонта автомобильных дорог общего пользования местного значения  по проекту "Дорога к дому"  </t>
  </si>
  <si>
    <t>0200223080</t>
  </si>
  <si>
    <t>1000000000</t>
  </si>
  <si>
    <t xml:space="preserve">Муниципальная программа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годы» </t>
  </si>
  <si>
    <t>Муниципальная программа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</t>
  </si>
  <si>
    <t>Подпрограмма   «Развитие культуры в Ямникском сельском поселении на 2021-2025 годы» муниципальной программы Администрации Ямникского сельского поселения «Развитие молодежной политики, культуры, физической культуры и спорта на территории  Ямникского сельского поселения на 2021-2025 годы»</t>
  </si>
  <si>
    <t>Подпрограмма «Развитие физической культуры и спорта в Ямникском сельском поселении на 2021-2025 годы» муниципальной программы Администрации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годы"</t>
  </si>
  <si>
    <t>Подпрограмма «Развитие молодежной политики в Ямникском сельском поселении на 2021-2025 годы» муниципальной программы Администрации Ямникского   сельского поселения  «Развитие молодежной политики, культуры, физической культуры и спорта на территории сельского поселения на 2021-2025 годы"</t>
  </si>
  <si>
    <t>2023 год</t>
  </si>
  <si>
    <t>Муниципальная программа Ямникского сельского поселения «Повышение эффективности бюджетных расходов Ямникского сельского поселения на 2021-2025 годы»</t>
  </si>
  <si>
    <t>247</t>
  </si>
  <si>
    <t>Закупка энергетических ресурсов</t>
  </si>
  <si>
    <t>Резервные фонды</t>
  </si>
  <si>
    <t>9030000000</t>
  </si>
  <si>
    <t>Резервные фонды  органова местного самоуправления</t>
  </si>
  <si>
    <t>Муниципальная программа Ямникского сельского поселения «Благоустройство  территории Ямникского сельского поселения на 2021-2025 годы»</t>
  </si>
  <si>
    <t>Муниципальная программа Ямникского сельского поселения «Благоустройство  территории Ямникского сельского поселения на 2021-2025годы»</t>
  </si>
  <si>
    <t>ЗАЩИТА НАСЕЛЕНИЯ И ТЕРРИТОРИИ ОТ ЧРЕЗВЫЧАЙНЫХ СИТУАЦИЙ ПРИРОДНОГО И ТЕХНОГЕННОГО  ХАРАКТЕРА, ПОЖАРНАЯ БЕЗОПАСНОСТЬ</t>
  </si>
  <si>
    <t>Муниципальная программа Ямникского сельского поселения «Поддержка малого и среднего предпринимательства в Ямникском сельском поселении на 2021-2025 годы"</t>
  </si>
  <si>
    <t xml:space="preserve">Муниципальная программы Ямникского сельского поселения «Градостроительная политика на территории Ямникского сельского поселения на 2021-2025 годы»
</t>
  </si>
  <si>
    <t>Муниципальная программа Ямникского сельского поселения  «Развитие и совершенствование автомобильных дорог общего пользования местного значения на территории Ямникского сельского поселения на 2021-2025 годы»</t>
  </si>
  <si>
    <t>Ремонт автомобильных дорог общего пользования местного значения</t>
  </si>
  <si>
    <t>2024 год</t>
  </si>
  <si>
    <t xml:space="preserve">                                                         </t>
  </si>
  <si>
    <t>Иные пенсии, социальные доплаты к пенсиям</t>
  </si>
  <si>
    <t>312</t>
  </si>
  <si>
    <t>2025 год</t>
  </si>
  <si>
    <t>01002S2090</t>
  </si>
  <si>
    <t>01003L2990</t>
  </si>
  <si>
    <t>Реализация полномочий органов местного самоуправления в сфере территориального планирования</t>
  </si>
  <si>
    <t>1000100000</t>
  </si>
  <si>
    <t xml:space="preserve">Расходы на выполнение работ по внесению изменений в документы территориального планирования Ямникского сельского поселения
</t>
  </si>
  <si>
    <t xml:space="preserve">Расходы по обработке борщевика Сосновского с использованием химических средств на территории ТОСов «Росинка» и «Лесное в рамках софинансирования областной субсидии на поддержку проектов территориальных общественных самоуправлений , включенных в муниципальные программы </t>
  </si>
  <si>
    <t>Ведомственная структура  расходов бюджета поселения на 2023 год и на плановый период 2024 и 2025 годов</t>
  </si>
  <si>
    <t>1000133020</t>
  </si>
  <si>
    <t>Обустройство и восстановление  воинского захоронения "Братская могила советских воинов  1941-1943 г.г. "в д. Черный Ручей Демянского района</t>
  </si>
  <si>
    <t>Вед</t>
  </si>
  <si>
    <r>
      <t>Муниципальная программа Ямникского сельского поселения «Противодействие коррупции в  Ямникском сельском поселении на 2021-2025 годы»</t>
    </r>
    <r>
      <rPr>
        <b/>
        <sz val="12"/>
        <color indexed="8"/>
        <rFont val="Times New Roman"/>
        <family val="1"/>
        <charset val="204"/>
      </rPr>
      <t xml:space="preserve"> </t>
    </r>
  </si>
  <si>
    <r>
      <t>Расходы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на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организацию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работ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по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благоустройству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 xml:space="preserve">территории 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поселения</t>
    </r>
  </si>
  <si>
    <t>Муниципальная программа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годы"</t>
  </si>
  <si>
    <t>Осуществление  ремонта автомобильных дорог общего пользования местного значения   за счет субсидий из дорожного фонда Новгородской области</t>
  </si>
  <si>
    <t>Осуществление ремонта автомобильных дорог общего пользования местного значения  в рамках софинансирования субсидий из дорожного фонда Новгородской области</t>
  </si>
  <si>
    <t>Финансирование реализации проектов ТОСов по обработке борщевика Сосновского с использованием химических средств   на территории ТОСов «Росинка» и «Лесное"за счет субсидий из областного бюджета</t>
  </si>
  <si>
    <t>0100272090</t>
  </si>
  <si>
    <t>ФУНКЦИОНИРОВАНИЕ ПРАВИТЕЛЬСТВА РОССИЙСКОЙ ФEДЕРАЦИИ, ВЫСШИХ ИСПОЛНИТЕЛЬНЫХ ОРГАНОВ  СУБЪЕКТОВ РОССИЙСКОЙ ФЕДЕРАЦИИ, МЕСТНЫХ АДМИНИСТРАЦИЙ</t>
  </si>
  <si>
    <t xml:space="preserve">Приложение № 4
к решению Думы Демянского 
муниципального округа
от  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</si>
</sst>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parajita"/>
      <family val="1"/>
    </font>
    <font>
      <sz val="12"/>
      <color rgb="FF000000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12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wrapText="1"/>
    </xf>
    <xf numFmtId="0" fontId="18" fillId="14" borderId="0" xfId="0" applyFont="1" applyFill="1"/>
    <xf numFmtId="164" fontId="21" fillId="0" borderId="0" xfId="0" applyNumberFormat="1" applyFont="1" applyFill="1" applyBorder="1" applyAlignment="1">
      <alignment horizontal="right"/>
    </xf>
    <xf numFmtId="164" fontId="21" fillId="16" borderId="0" xfId="0" applyNumberFormat="1" applyFont="1" applyFill="1" applyBorder="1" applyAlignment="1">
      <alignment horizontal="right"/>
    </xf>
    <xf numFmtId="0" fontId="22" fillId="16" borderId="0" xfId="0" applyFont="1" applyFill="1" applyBorder="1" applyAlignment="1">
      <alignment wrapText="1"/>
    </xf>
    <xf numFmtId="49" fontId="20" fillId="16" borderId="0" xfId="0" applyNumberFormat="1" applyFont="1" applyFill="1" applyBorder="1" applyAlignment="1">
      <alignment horizontal="center" wrapText="1"/>
    </xf>
    <xf numFmtId="164" fontId="21" fillId="16" borderId="0" xfId="0" applyNumberFormat="1" applyFont="1" applyFill="1" applyBorder="1"/>
    <xf numFmtId="0" fontId="22" fillId="16" borderId="0" xfId="0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horizontal="center" wrapText="1"/>
      <protection locked="0"/>
    </xf>
    <xf numFmtId="164" fontId="21" fillId="0" borderId="0" xfId="0" applyNumberFormat="1" applyFont="1" applyFill="1" applyBorder="1" applyAlignment="1" applyProtection="1">
      <alignment horizontal="right" wrapText="1"/>
      <protection locked="0"/>
    </xf>
    <xf numFmtId="164" fontId="21" fillId="0" borderId="0" xfId="0" applyNumberFormat="1" applyFont="1" applyFill="1" applyBorder="1" applyAlignment="1">
      <alignment wrapText="1"/>
    </xf>
    <xf numFmtId="49" fontId="21" fillId="16" borderId="0" xfId="0" applyNumberFormat="1" applyFont="1" applyFill="1" applyBorder="1" applyAlignment="1">
      <alignment horizontal="center" wrapText="1"/>
    </xf>
    <xf numFmtId="0" fontId="18" fillId="16" borderId="0" xfId="0" applyFont="1" applyFill="1" applyBorder="1"/>
    <xf numFmtId="49" fontId="18" fillId="0" borderId="0" xfId="0" applyNumberFormat="1" applyFont="1"/>
    <xf numFmtId="49" fontId="21" fillId="16" borderId="0" xfId="0" applyNumberFormat="1" applyFont="1" applyFill="1" applyBorder="1" applyAlignment="1">
      <alignment horizontal="center" wrapText="1"/>
    </xf>
    <xf numFmtId="0" fontId="23" fillId="15" borderId="10" xfId="0" applyFont="1" applyFill="1" applyBorder="1" applyAlignment="1">
      <alignment horizontal="center" vertical="top"/>
    </xf>
    <xf numFmtId="0" fontId="23" fillId="15" borderId="10" xfId="0" applyFont="1" applyFill="1" applyBorder="1" applyAlignment="1">
      <alignment horizontal="left" vertical="top" wrapText="1"/>
    </xf>
    <xf numFmtId="0" fontId="23" fillId="15" borderId="10" xfId="0" applyFont="1" applyFill="1" applyBorder="1" applyAlignment="1">
      <alignment horizontal="center" wrapText="1"/>
    </xf>
    <xf numFmtId="49" fontId="23" fillId="18" borderId="10" xfId="0" applyNumberFormat="1" applyFont="1" applyFill="1" applyBorder="1" applyAlignment="1">
      <alignment horizontal="center" wrapText="1"/>
    </xf>
    <xf numFmtId="164" fontId="23" fillId="15" borderId="10" xfId="0" applyNumberFormat="1" applyFont="1" applyFill="1" applyBorder="1" applyAlignment="1">
      <alignment horizontal="right"/>
    </xf>
    <xf numFmtId="49" fontId="23" fillId="17" borderId="10" xfId="0" applyNumberFormat="1" applyFont="1" applyFill="1" applyBorder="1" applyAlignment="1">
      <alignment horizontal="center" wrapText="1"/>
    </xf>
    <xf numFmtId="164" fontId="19" fillId="17" borderId="10" xfId="0" applyNumberFormat="1" applyFont="1" applyFill="1" applyBorder="1" applyAlignment="1">
      <alignment horizontal="right"/>
    </xf>
    <xf numFmtId="164" fontId="19" fillId="15" borderId="10" xfId="0" applyNumberFormat="1" applyFont="1" applyFill="1" applyBorder="1"/>
    <xf numFmtId="0" fontId="24" fillId="17" borderId="10" xfId="0" applyFont="1" applyFill="1" applyBorder="1" applyAlignment="1">
      <alignment wrapText="1"/>
    </xf>
    <xf numFmtId="0" fontId="24" fillId="17" borderId="10" xfId="0" applyFont="1" applyFill="1" applyBorder="1" applyAlignment="1">
      <alignment horizontal="center" wrapText="1"/>
    </xf>
    <xf numFmtId="0" fontId="19" fillId="15" borderId="10" xfId="0" applyFont="1" applyFill="1" applyBorder="1" applyAlignment="1">
      <alignment horizontal="left" vertical="top" wrapText="1"/>
    </xf>
    <xf numFmtId="0" fontId="19" fillId="15" borderId="10" xfId="0" applyFont="1" applyFill="1" applyBorder="1" applyAlignment="1">
      <alignment horizontal="center" wrapText="1"/>
    </xf>
    <xf numFmtId="49" fontId="19" fillId="15" borderId="10" xfId="0" applyNumberFormat="1" applyFont="1" applyFill="1" applyBorder="1" applyAlignment="1">
      <alignment horizontal="center" wrapText="1"/>
    </xf>
    <xf numFmtId="49" fontId="19" fillId="18" borderId="10" xfId="0" applyNumberFormat="1" applyFont="1" applyFill="1" applyBorder="1" applyAlignment="1">
      <alignment horizontal="center" wrapText="1"/>
    </xf>
    <xf numFmtId="0" fontId="19" fillId="0" borderId="10" xfId="0" applyFont="1" applyFill="1" applyBorder="1" applyAlignment="1" applyProtection="1">
      <alignment horizontal="left" vertical="top" wrapText="1"/>
      <protection locked="0"/>
    </xf>
    <xf numFmtId="0" fontId="19" fillId="0" borderId="10" xfId="0" applyFont="1" applyFill="1" applyBorder="1" applyAlignment="1" applyProtection="1">
      <alignment horizontal="center" wrapText="1"/>
      <protection locked="0"/>
    </xf>
    <xf numFmtId="49" fontId="19" fillId="0" borderId="10" xfId="0" applyNumberFormat="1" applyFont="1" applyFill="1" applyBorder="1" applyAlignment="1">
      <alignment horizontal="center" wrapText="1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164" fontId="19" fillId="0" borderId="10" xfId="0" applyNumberFormat="1" applyFont="1" applyFill="1" applyBorder="1" applyAlignment="1" applyProtection="1">
      <alignment horizontal="right" wrapText="1"/>
      <protection locked="0"/>
    </xf>
    <xf numFmtId="164" fontId="19" fillId="0" borderId="10" xfId="0" applyNumberFormat="1" applyFont="1" applyFill="1" applyBorder="1" applyAlignment="1">
      <alignment horizontal="right"/>
    </xf>
    <xf numFmtId="164" fontId="19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 applyAlignment="1">
      <alignment horizontal="center" wrapText="1"/>
    </xf>
    <xf numFmtId="0" fontId="24" fillId="15" borderId="10" xfId="0" applyFont="1" applyFill="1" applyBorder="1" applyAlignment="1">
      <alignment horizontal="left" vertical="top" wrapText="1"/>
    </xf>
    <xf numFmtId="0" fontId="24" fillId="15" borderId="10" xfId="0" applyFont="1" applyFill="1" applyBorder="1" applyAlignment="1">
      <alignment horizontal="center" wrapText="1"/>
    </xf>
    <xf numFmtId="0" fontId="24" fillId="16" borderId="10" xfId="0" applyFont="1" applyFill="1" applyBorder="1" applyAlignment="1">
      <alignment horizontal="left" vertical="center" wrapText="1" indent="1"/>
    </xf>
    <xf numFmtId="0" fontId="24" fillId="16" borderId="10" xfId="0" applyFont="1" applyFill="1" applyBorder="1" applyAlignment="1">
      <alignment horizontal="center" wrapText="1"/>
    </xf>
    <xf numFmtId="0" fontId="24" fillId="17" borderId="10" xfId="0" applyFont="1" applyFill="1" applyBorder="1"/>
    <xf numFmtId="0" fontId="24" fillId="17" borderId="10" xfId="0" applyFont="1" applyFill="1" applyBorder="1" applyAlignment="1">
      <alignment horizontal="center"/>
    </xf>
    <xf numFmtId="0" fontId="19" fillId="16" borderId="10" xfId="0" applyFont="1" applyFill="1" applyBorder="1" applyAlignment="1">
      <alignment horizontal="left" vertical="top" wrapText="1"/>
    </xf>
    <xf numFmtId="0" fontId="19" fillId="16" borderId="10" xfId="0" applyFont="1" applyFill="1" applyBorder="1" applyAlignment="1">
      <alignment horizontal="center" wrapText="1"/>
    </xf>
    <xf numFmtId="49" fontId="23" fillId="16" borderId="10" xfId="0" applyNumberFormat="1" applyFont="1" applyFill="1" applyBorder="1" applyAlignment="1">
      <alignment horizontal="center" wrapText="1"/>
    </xf>
    <xf numFmtId="49" fontId="19" fillId="16" borderId="10" xfId="0" applyNumberFormat="1" applyFont="1" applyFill="1" applyBorder="1" applyAlignment="1">
      <alignment horizontal="center" wrapText="1"/>
    </xf>
    <xf numFmtId="164" fontId="19" fillId="16" borderId="10" xfId="0" applyNumberFormat="1" applyFont="1" applyFill="1" applyBorder="1" applyAlignment="1">
      <alignment horizontal="right"/>
    </xf>
    <xf numFmtId="164" fontId="19" fillId="16" borderId="10" xfId="0" applyNumberFormat="1" applyFont="1" applyFill="1" applyBorder="1"/>
    <xf numFmtId="0" fontId="24" fillId="17" borderId="10" xfId="0" applyFont="1" applyFill="1" applyBorder="1" applyAlignment="1">
      <alignment vertical="center" wrapText="1"/>
    </xf>
    <xf numFmtId="0" fontId="24" fillId="16" borderId="10" xfId="0" applyFont="1" applyFill="1" applyBorder="1" applyAlignment="1">
      <alignment horizontal="left" vertical="center" wrapText="1"/>
    </xf>
    <xf numFmtId="49" fontId="19" fillId="0" borderId="10" xfId="0" applyNumberFormat="1" applyFont="1" applyFill="1" applyBorder="1" applyAlignment="1" applyProtection="1">
      <alignment wrapText="1"/>
      <protection locked="0"/>
    </xf>
    <xf numFmtId="164" fontId="19" fillId="0" borderId="10" xfId="0" applyNumberFormat="1" applyFont="1" applyFill="1" applyBorder="1" applyAlignment="1" applyProtection="1">
      <alignment wrapText="1"/>
      <protection locked="0"/>
    </xf>
    <xf numFmtId="0" fontId="24" fillId="17" borderId="10" xfId="0" applyFont="1" applyFill="1" applyBorder="1" applyAlignment="1">
      <alignment horizontal="left" vertical="center" wrapText="1"/>
    </xf>
    <xf numFmtId="49" fontId="19" fillId="17" borderId="10" xfId="0" applyNumberFormat="1" applyFont="1" applyFill="1" applyBorder="1" applyAlignment="1" applyProtection="1">
      <alignment wrapText="1"/>
      <protection locked="0"/>
    </xf>
    <xf numFmtId="164" fontId="19" fillId="17" borderId="10" xfId="0" applyNumberFormat="1" applyFont="1" applyFill="1" applyBorder="1" applyAlignment="1" applyProtection="1">
      <alignment wrapText="1"/>
      <protection locked="0"/>
    </xf>
    <xf numFmtId="164" fontId="19" fillId="17" borderId="10" xfId="0" applyNumberFormat="1" applyFont="1" applyFill="1" applyBorder="1" applyAlignment="1">
      <alignment wrapText="1"/>
    </xf>
    <xf numFmtId="164" fontId="19" fillId="18" borderId="10" xfId="0" applyNumberFormat="1" applyFont="1" applyFill="1" applyBorder="1" applyAlignment="1" applyProtection="1">
      <alignment horizontal="right" wrapText="1"/>
      <protection locked="0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164" fontId="19" fillId="17" borderId="10" xfId="0" applyNumberFormat="1" applyFont="1" applyFill="1" applyBorder="1" applyAlignment="1" applyProtection="1">
      <alignment horizontal="right" wrapText="1"/>
      <protection locked="0"/>
    </xf>
    <xf numFmtId="164" fontId="23" fillId="16" borderId="10" xfId="0" applyNumberFormat="1" applyFont="1" applyFill="1" applyBorder="1" applyAlignment="1">
      <alignment horizontal="right"/>
    </xf>
    <xf numFmtId="0" fontId="26" fillId="17" borderId="10" xfId="0" applyFont="1" applyFill="1" applyBorder="1"/>
    <xf numFmtId="0" fontId="26" fillId="17" borderId="10" xfId="0" applyFont="1" applyFill="1" applyBorder="1" applyAlignment="1">
      <alignment horizontal="center"/>
    </xf>
    <xf numFmtId="49" fontId="23" fillId="15" borderId="10" xfId="0" applyNumberFormat="1" applyFont="1" applyFill="1" applyBorder="1" applyAlignment="1" applyProtection="1">
      <alignment horizontal="center" wrapText="1"/>
      <protection locked="0"/>
    </xf>
    <xf numFmtId="164" fontId="23" fillId="15" borderId="10" xfId="0" applyNumberFormat="1" applyFont="1" applyFill="1" applyBorder="1" applyAlignment="1" applyProtection="1">
      <alignment horizontal="right" wrapText="1"/>
      <protection locked="0"/>
    </xf>
    <xf numFmtId="164" fontId="23" fillId="15" borderId="10" xfId="0" applyNumberFormat="1" applyFont="1" applyFill="1" applyBorder="1" applyAlignment="1">
      <alignment wrapText="1"/>
    </xf>
    <xf numFmtId="0" fontId="24" fillId="0" borderId="10" xfId="0" applyFont="1" applyBorder="1"/>
    <xf numFmtId="0" fontId="24" fillId="0" borderId="10" xfId="0" applyFont="1" applyBorder="1" applyAlignment="1">
      <alignment horizontal="center"/>
    </xf>
    <xf numFmtId="49" fontId="19" fillId="16" borderId="10" xfId="0" applyNumberFormat="1" applyFont="1" applyFill="1" applyBorder="1" applyAlignment="1" applyProtection="1">
      <alignment horizontal="center" wrapText="1"/>
      <protection locked="0"/>
    </xf>
    <xf numFmtId="164" fontId="19" fillId="16" borderId="10" xfId="0" applyNumberFormat="1" applyFont="1" applyFill="1" applyBorder="1" applyAlignment="1" applyProtection="1">
      <alignment horizontal="right" wrapText="1"/>
      <protection locked="0"/>
    </xf>
    <xf numFmtId="164" fontId="19" fillId="16" borderId="10" xfId="0" applyNumberFormat="1" applyFont="1" applyFill="1" applyBorder="1" applyAlignment="1">
      <alignment wrapText="1"/>
    </xf>
    <xf numFmtId="0" fontId="19" fillId="17" borderId="10" xfId="0" applyFont="1" applyFill="1" applyBorder="1" applyAlignment="1" applyProtection="1">
      <alignment horizontal="left" vertical="top" wrapText="1"/>
      <protection locked="0"/>
    </xf>
    <xf numFmtId="0" fontId="19" fillId="17" borderId="10" xfId="0" applyFont="1" applyFill="1" applyBorder="1" applyAlignment="1" applyProtection="1">
      <alignment horizontal="center" wrapText="1"/>
      <protection locked="0"/>
    </xf>
    <xf numFmtId="0" fontId="24" fillId="17" borderId="10" xfId="0" applyFont="1" applyFill="1" applyBorder="1" applyAlignment="1">
      <alignment horizontal="left" vertical="center" wrapText="1" indent="1"/>
    </xf>
    <xf numFmtId="164" fontId="23" fillId="15" borderId="10" xfId="0" applyNumberFormat="1" applyFont="1" applyFill="1" applyBorder="1"/>
    <xf numFmtId="0" fontId="28" fillId="17" borderId="10" xfId="0" applyFont="1" applyFill="1" applyBorder="1" applyAlignment="1">
      <alignment wrapText="1"/>
    </xf>
    <xf numFmtId="0" fontId="28" fillId="17" borderId="0" xfId="0" applyFont="1" applyFill="1" applyAlignment="1">
      <alignment horizontal="center" wrapText="1"/>
    </xf>
    <xf numFmtId="0" fontId="24" fillId="0" borderId="10" xfId="0" applyFont="1" applyBorder="1" applyAlignment="1">
      <alignment horizontal="left" vertical="center" wrapText="1" indent="1"/>
    </xf>
    <xf numFmtId="0" fontId="24" fillId="0" borderId="10" xfId="0" applyFont="1" applyBorder="1" applyAlignment="1">
      <alignment horizontal="center" wrapText="1"/>
    </xf>
    <xf numFmtId="49" fontId="19" fillId="15" borderId="10" xfId="0" applyNumberFormat="1" applyFont="1" applyFill="1" applyBorder="1" applyAlignment="1">
      <alignment horizontal="center"/>
    </xf>
    <xf numFmtId="164" fontId="19" fillId="15" borderId="10" xfId="0" applyNumberFormat="1" applyFont="1" applyFill="1" applyBorder="1" applyAlignment="1">
      <alignment horizontal="center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23" fillId="17" borderId="10" xfId="0" applyNumberFormat="1" applyFont="1" applyFill="1" applyBorder="1" applyAlignment="1">
      <alignment horizontal="center" wrapText="1"/>
    </xf>
    <xf numFmtId="49" fontId="23" fillId="17" borderId="10" xfId="0" applyNumberFormat="1" applyFont="1" applyFill="1" applyBorder="1" applyAlignment="1">
      <alignment horizontal="center" wrapText="1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23" fillId="15" borderId="10" xfId="0" applyFont="1" applyFill="1" applyBorder="1" applyAlignment="1">
      <alignment horizontal="center" vertical="top"/>
    </xf>
    <xf numFmtId="0" fontId="19" fillId="0" borderId="0" xfId="0" applyFont="1" applyAlignment="1">
      <alignment horizontal="center" wrapText="1"/>
    </xf>
    <xf numFmtId="49" fontId="23" fillId="18" borderId="10" xfId="0" applyNumberFormat="1" applyFont="1" applyFill="1" applyBorder="1" applyAlignment="1">
      <alignment horizontal="center" wrapText="1"/>
    </xf>
    <xf numFmtId="49" fontId="23" fillId="17" borderId="10" xfId="0" applyNumberFormat="1" applyFont="1" applyFill="1" applyBorder="1" applyAlignment="1">
      <alignment horizontal="center" wrapText="1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19" fillId="17" borderId="10" xfId="0" applyNumberFormat="1" applyFont="1" applyFill="1" applyBorder="1" applyAlignment="1">
      <alignment horizontal="center" wrapText="1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49" fontId="19" fillId="16" borderId="10" xfId="0" applyNumberFormat="1" applyFont="1" applyFill="1" applyBorder="1" applyAlignment="1">
      <alignment horizontal="center" wrapText="1"/>
    </xf>
    <xf numFmtId="49" fontId="23" fillId="16" borderId="10" xfId="0" applyNumberFormat="1" applyFont="1" applyFill="1" applyBorder="1" applyAlignment="1" applyProtection="1">
      <alignment horizontal="center" wrapText="1"/>
      <protection locked="0"/>
    </xf>
    <xf numFmtId="49" fontId="23" fillId="15" borderId="10" xfId="0" applyNumberFormat="1" applyFont="1" applyFill="1" applyBorder="1" applyAlignment="1" applyProtection="1">
      <alignment horizontal="center" wrapText="1"/>
      <protection locked="0"/>
    </xf>
    <xf numFmtId="49" fontId="23" fillId="16" borderId="10" xfId="0" applyNumberFormat="1" applyFont="1" applyFill="1" applyBorder="1" applyAlignment="1">
      <alignment horizontal="center" wrapText="1"/>
    </xf>
    <xf numFmtId="49" fontId="19" fillId="18" borderId="10" xfId="0" applyNumberFormat="1" applyFont="1" applyFill="1" applyBorder="1" applyAlignment="1">
      <alignment horizontal="center" wrapText="1"/>
    </xf>
    <xf numFmtId="49" fontId="21" fillId="16" borderId="14" xfId="0" applyNumberFormat="1" applyFont="1" applyFill="1" applyBorder="1" applyAlignment="1">
      <alignment horizontal="center" wrapText="1"/>
    </xf>
    <xf numFmtId="49" fontId="19" fillId="17" borderId="11" xfId="0" applyNumberFormat="1" applyFont="1" applyFill="1" applyBorder="1" applyAlignment="1" applyProtection="1">
      <alignment horizontal="center" wrapText="1"/>
      <protection locked="0"/>
    </xf>
    <xf numFmtId="49" fontId="19" fillId="17" borderId="12" xfId="0" applyNumberFormat="1" applyFont="1" applyFill="1" applyBorder="1" applyAlignment="1" applyProtection="1">
      <alignment horizontal="center" wrapText="1"/>
      <protection locked="0"/>
    </xf>
    <xf numFmtId="49" fontId="19" fillId="0" borderId="11" xfId="0" applyNumberFormat="1" applyFont="1" applyFill="1" applyBorder="1" applyAlignment="1" applyProtection="1">
      <alignment horizontal="center" wrapText="1"/>
      <protection locked="0"/>
    </xf>
    <xf numFmtId="49" fontId="19" fillId="0" borderId="12" xfId="0" applyNumberFormat="1" applyFont="1" applyFill="1" applyBorder="1" applyAlignment="1" applyProtection="1">
      <alignment horizontal="center" wrapText="1"/>
      <protection locked="0"/>
    </xf>
    <xf numFmtId="49" fontId="21" fillId="16" borderId="0" xfId="0" applyNumberFormat="1" applyFont="1" applyFill="1" applyBorder="1" applyAlignment="1">
      <alignment horizontal="center" wrapText="1"/>
    </xf>
    <xf numFmtId="49" fontId="21" fillId="16" borderId="13" xfId="0" applyNumberFormat="1" applyFont="1" applyFill="1" applyBorder="1" applyAlignment="1">
      <alignment horizont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1"/>
  <sheetViews>
    <sheetView tabSelected="1" topLeftCell="A154" workbookViewId="0">
      <selection activeCell="N109" sqref="N109"/>
    </sheetView>
  </sheetViews>
  <sheetFormatPr defaultRowHeight="12" x14ac:dyDescent="0.2"/>
  <cols>
    <col min="1" max="1" width="60.42578125" style="1" customWidth="1"/>
    <col min="2" max="2" width="7.85546875" style="1" customWidth="1"/>
    <col min="3" max="3" width="7" style="1" customWidth="1"/>
    <col min="4" max="4" width="6.85546875" style="1" customWidth="1"/>
    <col min="5" max="5" width="10.7109375" style="1" customWidth="1"/>
    <col min="6" max="6" width="3.42578125" style="1" customWidth="1"/>
    <col min="7" max="7" width="5.7109375" style="1" customWidth="1"/>
    <col min="8" max="8" width="15.85546875" style="1" customWidth="1"/>
    <col min="9" max="9" width="24.28515625" style="1" hidden="1" customWidth="1"/>
    <col min="10" max="10" width="0.85546875" style="1" hidden="1" customWidth="1"/>
    <col min="11" max="11" width="16.85546875" style="1" customWidth="1"/>
    <col min="12" max="12" width="18.28515625" style="1" customWidth="1"/>
    <col min="13" max="13" width="9.140625" style="1"/>
    <col min="14" max="14" width="16.140625" style="1" customWidth="1"/>
    <col min="15" max="15" width="14.28515625" style="1" customWidth="1"/>
    <col min="16" max="16" width="14.42578125" style="1" customWidth="1"/>
    <col min="17" max="16384" width="9.140625" style="1"/>
  </cols>
  <sheetData>
    <row r="1" spans="1:14" x14ac:dyDescent="0.2">
      <c r="K1" s="91" t="s">
        <v>256</v>
      </c>
      <c r="L1" s="92"/>
    </row>
    <row r="2" spans="1:14" ht="37.5" customHeight="1" x14ac:dyDescent="0.2">
      <c r="K2" s="92"/>
      <c r="L2" s="92"/>
    </row>
    <row r="3" spans="1:14" ht="43.5" customHeight="1" x14ac:dyDescent="0.2">
      <c r="A3" s="94" t="s">
        <v>244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N3" s="1" t="s">
        <v>234</v>
      </c>
    </row>
    <row r="4" spans="1:14" x14ac:dyDescent="0.2">
      <c r="L4" s="2" t="s">
        <v>123</v>
      </c>
    </row>
    <row r="5" spans="1:14" ht="17.25" customHeight="1" x14ac:dyDescent="0.2">
      <c r="A5" s="19" t="s">
        <v>118</v>
      </c>
      <c r="B5" s="19" t="s">
        <v>247</v>
      </c>
      <c r="C5" s="19" t="s">
        <v>119</v>
      </c>
      <c r="D5" s="19" t="s">
        <v>120</v>
      </c>
      <c r="E5" s="93" t="s">
        <v>121</v>
      </c>
      <c r="F5" s="93"/>
      <c r="G5" s="19" t="s">
        <v>122</v>
      </c>
      <c r="H5" s="19" t="s">
        <v>219</v>
      </c>
      <c r="I5" s="19"/>
      <c r="J5" s="19"/>
      <c r="K5" s="19" t="s">
        <v>233</v>
      </c>
      <c r="L5" s="19" t="s">
        <v>237</v>
      </c>
    </row>
    <row r="6" spans="1:14" ht="15.75" x14ac:dyDescent="0.25">
      <c r="A6" s="20" t="s">
        <v>0</v>
      </c>
      <c r="B6" s="21">
        <v>455</v>
      </c>
      <c r="C6" s="22" t="s">
        <v>101</v>
      </c>
      <c r="D6" s="22"/>
      <c r="E6" s="95"/>
      <c r="F6" s="95"/>
      <c r="G6" s="22"/>
      <c r="H6" s="23">
        <f>SUM(H7+H13+H30+H34+H38)</f>
        <v>4363.75</v>
      </c>
      <c r="I6" s="23">
        <f>SUM(I7+I13+I30+I34+I38)</f>
        <v>2264791440841010</v>
      </c>
      <c r="J6" s="23" t="e">
        <f>SUM(J7+J13+J30+J34+J38)</f>
        <v>#VALUE!</v>
      </c>
      <c r="K6" s="23">
        <f>SUM(K7+K13+K30+K34+K38)</f>
        <v>4035.8</v>
      </c>
      <c r="L6" s="23">
        <f>SUM(L7+L13+L30+L34+L38)</f>
        <v>4166.1000000000004</v>
      </c>
    </row>
    <row r="7" spans="1:14" ht="63" customHeight="1" x14ac:dyDescent="0.25">
      <c r="A7" s="20" t="s">
        <v>133</v>
      </c>
      <c r="B7" s="21">
        <v>455</v>
      </c>
      <c r="C7" s="22" t="s">
        <v>101</v>
      </c>
      <c r="D7" s="24" t="s">
        <v>102</v>
      </c>
      <c r="E7" s="95"/>
      <c r="F7" s="96"/>
      <c r="G7" s="22"/>
      <c r="H7" s="23">
        <f>SUM(H9)</f>
        <v>651.05354999999997</v>
      </c>
      <c r="I7" s="25" t="str">
        <f t="shared" ref="I7:I42" si="0">C7 &amp; D7 &amp;E7 &amp; F7 &amp; G7</f>
        <v>0102</v>
      </c>
      <c r="J7" s="26" t="s">
        <v>1</v>
      </c>
      <c r="K7" s="23">
        <f>SUM(K9)</f>
        <v>699.05</v>
      </c>
      <c r="L7" s="23">
        <f>SUM(L9)</f>
        <v>699.05</v>
      </c>
    </row>
    <row r="8" spans="1:14" ht="72" customHeight="1" x14ac:dyDescent="0.25">
      <c r="A8" s="27" t="s">
        <v>144</v>
      </c>
      <c r="B8" s="28">
        <v>455</v>
      </c>
      <c r="C8" s="22" t="s">
        <v>101</v>
      </c>
      <c r="D8" s="24" t="s">
        <v>102</v>
      </c>
      <c r="E8" s="95" t="s">
        <v>145</v>
      </c>
      <c r="F8" s="96"/>
      <c r="G8" s="22"/>
      <c r="H8" s="23">
        <f>H9</f>
        <v>651.05354999999997</v>
      </c>
      <c r="I8" s="23" t="str">
        <f>I9</f>
        <v>01029010001000</v>
      </c>
      <c r="J8" s="23" t="str">
        <f>J9</f>
        <v>i5_00001029010001000000</v>
      </c>
      <c r="K8" s="23">
        <f>K9</f>
        <v>699.05</v>
      </c>
      <c r="L8" s="23">
        <f>L9</f>
        <v>699.05</v>
      </c>
    </row>
    <row r="9" spans="1:14" ht="15" x14ac:dyDescent="0.2">
      <c r="A9" s="29" t="s">
        <v>2</v>
      </c>
      <c r="B9" s="30"/>
      <c r="C9" s="31" t="s">
        <v>101</v>
      </c>
      <c r="D9" s="32" t="s">
        <v>102</v>
      </c>
      <c r="E9" s="98" t="s">
        <v>4</v>
      </c>
      <c r="F9" s="98"/>
      <c r="G9" s="31"/>
      <c r="H9" s="25">
        <f>SUM(H10:H12)</f>
        <v>651.05354999999997</v>
      </c>
      <c r="I9" s="25" t="str">
        <f t="shared" si="0"/>
        <v>01029010001000</v>
      </c>
      <c r="J9" s="26" t="s">
        <v>3</v>
      </c>
      <c r="K9" s="25">
        <f>SUM(K10:K12)</f>
        <v>699.05</v>
      </c>
      <c r="L9" s="25">
        <f>SUM(L10:L12)</f>
        <v>699.05</v>
      </c>
    </row>
    <row r="10" spans="1:14" s="3" customFormat="1" ht="32.25" customHeight="1" x14ac:dyDescent="0.2">
      <c r="A10" s="33" t="s">
        <v>5</v>
      </c>
      <c r="B10" s="34">
        <v>455</v>
      </c>
      <c r="C10" s="35" t="s">
        <v>101</v>
      </c>
      <c r="D10" s="35" t="s">
        <v>102</v>
      </c>
      <c r="E10" s="97" t="s">
        <v>4</v>
      </c>
      <c r="F10" s="97"/>
      <c r="G10" s="36" t="s">
        <v>6</v>
      </c>
      <c r="H10" s="37">
        <v>470.20855</v>
      </c>
      <c r="I10" s="38" t="str">
        <f t="shared" si="0"/>
        <v>01029010001000121</v>
      </c>
      <c r="J10" s="39" t="str">
        <f>C10 &amp; D10 &amp;E10 &amp; F10 &amp; G10</f>
        <v>01029010001000121</v>
      </c>
      <c r="K10" s="37">
        <v>507</v>
      </c>
      <c r="L10" s="37">
        <v>507</v>
      </c>
    </row>
    <row r="11" spans="1:14" s="3" customFormat="1" ht="45.75" customHeight="1" x14ac:dyDescent="0.2">
      <c r="A11" s="33" t="s">
        <v>7</v>
      </c>
      <c r="B11" s="34">
        <v>455</v>
      </c>
      <c r="C11" s="35" t="s">
        <v>101</v>
      </c>
      <c r="D11" s="35" t="s">
        <v>102</v>
      </c>
      <c r="E11" s="97" t="s">
        <v>4</v>
      </c>
      <c r="F11" s="97"/>
      <c r="G11" s="36" t="s">
        <v>8</v>
      </c>
      <c r="H11" s="37">
        <v>40.049999999999997</v>
      </c>
      <c r="I11" s="38" t="str">
        <f t="shared" si="0"/>
        <v>01029010001000122</v>
      </c>
      <c r="J11" s="39" t="str">
        <f>C11 &amp; D11 &amp;E11 &amp; F11 &amp; G11</f>
        <v>01029010001000122</v>
      </c>
      <c r="K11" s="37">
        <v>40.049999999999997</v>
      </c>
      <c r="L11" s="37">
        <v>40.049999999999997</v>
      </c>
    </row>
    <row r="12" spans="1:14" s="3" customFormat="1" ht="57" customHeight="1" x14ac:dyDescent="0.2">
      <c r="A12" s="33" t="s">
        <v>9</v>
      </c>
      <c r="B12" s="34">
        <v>455</v>
      </c>
      <c r="C12" s="35" t="s">
        <v>101</v>
      </c>
      <c r="D12" s="35" t="s">
        <v>102</v>
      </c>
      <c r="E12" s="97" t="s">
        <v>4</v>
      </c>
      <c r="F12" s="97"/>
      <c r="G12" s="36" t="s">
        <v>10</v>
      </c>
      <c r="H12" s="37">
        <v>140.79499999999999</v>
      </c>
      <c r="I12" s="38" t="str">
        <f t="shared" si="0"/>
        <v>01029010001000129</v>
      </c>
      <c r="J12" s="39" t="str">
        <f>C12 &amp; D12 &amp;E12 &amp; F12 &amp; G12</f>
        <v>01029010001000129</v>
      </c>
      <c r="K12" s="37">
        <v>152</v>
      </c>
      <c r="L12" s="37">
        <v>152</v>
      </c>
    </row>
    <row r="13" spans="1:14" ht="99.75" customHeight="1" x14ac:dyDescent="0.25">
      <c r="A13" s="20" t="s">
        <v>255</v>
      </c>
      <c r="B13" s="21">
        <v>455</v>
      </c>
      <c r="C13" s="22" t="s">
        <v>101</v>
      </c>
      <c r="D13" s="24" t="s">
        <v>106</v>
      </c>
      <c r="E13" s="95"/>
      <c r="F13" s="96"/>
      <c r="G13" s="22"/>
      <c r="H13" s="23">
        <f>SUM(H15+H24+H28)</f>
        <v>3510.4164500000002</v>
      </c>
      <c r="I13" s="25" t="str">
        <f t="shared" si="0"/>
        <v>0104</v>
      </c>
      <c r="J13" s="26" t="s">
        <v>11</v>
      </c>
      <c r="K13" s="23">
        <f>SUM(K15+K24+K28)</f>
        <v>3057.75</v>
      </c>
      <c r="L13" s="23">
        <f>SUM(L15+L24+L28)</f>
        <v>3046.55</v>
      </c>
    </row>
    <row r="14" spans="1:14" ht="64.5" customHeight="1" x14ac:dyDescent="0.25">
      <c r="A14" s="27" t="s">
        <v>146</v>
      </c>
      <c r="B14" s="28">
        <v>455</v>
      </c>
      <c r="C14" s="22" t="s">
        <v>101</v>
      </c>
      <c r="D14" s="24" t="s">
        <v>106</v>
      </c>
      <c r="E14" s="95" t="s">
        <v>147</v>
      </c>
      <c r="F14" s="96"/>
      <c r="G14" s="22"/>
      <c r="H14" s="23">
        <f>H15+H24+H28</f>
        <v>3510.4164500000002</v>
      </c>
      <c r="I14" s="23">
        <f>I15+I24+I28</f>
        <v>3147060141930</v>
      </c>
      <c r="J14" s="23" t="e">
        <f>J15+J24+J28</f>
        <v>#VALUE!</v>
      </c>
      <c r="K14" s="23">
        <f>K15+K24+K28</f>
        <v>3057.75</v>
      </c>
      <c r="L14" s="23">
        <f>L15+L24+L28</f>
        <v>3046.55</v>
      </c>
    </row>
    <row r="15" spans="1:14" ht="15.75" x14ac:dyDescent="0.25">
      <c r="A15" s="29" t="s">
        <v>12</v>
      </c>
      <c r="B15" s="30">
        <v>455</v>
      </c>
      <c r="C15" s="22" t="s">
        <v>101</v>
      </c>
      <c r="D15" s="24" t="s">
        <v>106</v>
      </c>
      <c r="E15" s="98" t="s">
        <v>14</v>
      </c>
      <c r="F15" s="98"/>
      <c r="G15" s="31"/>
      <c r="H15" s="25">
        <f>SUM(H16:H23)</f>
        <v>3419.7164499999999</v>
      </c>
      <c r="I15" s="25" t="str">
        <f t="shared" si="0"/>
        <v>01049020001000</v>
      </c>
      <c r="J15" s="26" t="s">
        <v>13</v>
      </c>
      <c r="K15" s="25">
        <f>SUM(K16:K23)</f>
        <v>2967.05</v>
      </c>
      <c r="L15" s="25">
        <f>SUM(L16:L23)</f>
        <v>2955.85</v>
      </c>
    </row>
    <row r="16" spans="1:14" s="3" customFormat="1" ht="27" customHeight="1" x14ac:dyDescent="0.25">
      <c r="A16" s="33" t="s">
        <v>5</v>
      </c>
      <c r="B16" s="34">
        <v>455</v>
      </c>
      <c r="C16" s="40" t="s">
        <v>101</v>
      </c>
      <c r="D16" s="40" t="s">
        <v>106</v>
      </c>
      <c r="E16" s="97" t="s">
        <v>14</v>
      </c>
      <c r="F16" s="97"/>
      <c r="G16" s="36" t="s">
        <v>6</v>
      </c>
      <c r="H16" s="37">
        <v>2322.01145</v>
      </c>
      <c r="I16" s="38" t="str">
        <f t="shared" si="0"/>
        <v>01049020001000121</v>
      </c>
      <c r="J16" s="39" t="str">
        <f t="shared" ref="J16:J23" si="1">C16 &amp; D16 &amp;E16 &amp; F16 &amp; G16</f>
        <v>01049020001000121</v>
      </c>
      <c r="K16" s="37">
        <v>2171.5</v>
      </c>
      <c r="L16" s="37">
        <v>2171.5</v>
      </c>
    </row>
    <row r="17" spans="1:15" s="3" customFormat="1" ht="50.25" customHeight="1" x14ac:dyDescent="0.25">
      <c r="A17" s="33" t="s">
        <v>7</v>
      </c>
      <c r="B17" s="34">
        <v>455</v>
      </c>
      <c r="C17" s="40" t="s">
        <v>101</v>
      </c>
      <c r="D17" s="40" t="s">
        <v>106</v>
      </c>
      <c r="E17" s="97" t="s">
        <v>14</v>
      </c>
      <c r="F17" s="97"/>
      <c r="G17" s="36" t="s">
        <v>8</v>
      </c>
      <c r="H17" s="37">
        <v>160.19999999999999</v>
      </c>
      <c r="I17" s="38" t="str">
        <f t="shared" si="0"/>
        <v>01049020001000122</v>
      </c>
      <c r="J17" s="39" t="str">
        <f t="shared" si="1"/>
        <v>01049020001000122</v>
      </c>
      <c r="K17" s="37">
        <v>160.19999999999999</v>
      </c>
      <c r="L17" s="37">
        <v>160.19999999999999</v>
      </c>
    </row>
    <row r="18" spans="1:15" s="3" customFormat="1" ht="57" customHeight="1" x14ac:dyDescent="0.25">
      <c r="A18" s="33" t="s">
        <v>9</v>
      </c>
      <c r="B18" s="34">
        <v>455</v>
      </c>
      <c r="C18" s="40" t="s">
        <v>101</v>
      </c>
      <c r="D18" s="40" t="s">
        <v>106</v>
      </c>
      <c r="E18" s="97" t="s">
        <v>14</v>
      </c>
      <c r="F18" s="97"/>
      <c r="G18" s="36" t="s">
        <v>10</v>
      </c>
      <c r="H18" s="37">
        <v>635.80499999999995</v>
      </c>
      <c r="I18" s="38" t="str">
        <f t="shared" si="0"/>
        <v>01049020001000129</v>
      </c>
      <c r="J18" s="39" t="str">
        <f t="shared" si="1"/>
        <v>01049020001000129</v>
      </c>
      <c r="K18" s="37">
        <v>544.35</v>
      </c>
      <c r="L18" s="37">
        <v>533.15</v>
      </c>
      <c r="O18" s="3" t="s">
        <v>201</v>
      </c>
    </row>
    <row r="19" spans="1:15" s="3" customFormat="1" ht="25.5" customHeight="1" x14ac:dyDescent="0.25">
      <c r="A19" s="33" t="s">
        <v>148</v>
      </c>
      <c r="B19" s="34">
        <v>455</v>
      </c>
      <c r="C19" s="40" t="s">
        <v>101</v>
      </c>
      <c r="D19" s="40" t="s">
        <v>106</v>
      </c>
      <c r="E19" s="97" t="s">
        <v>14</v>
      </c>
      <c r="F19" s="97"/>
      <c r="G19" s="36" t="s">
        <v>15</v>
      </c>
      <c r="H19" s="37">
        <v>164</v>
      </c>
      <c r="I19" s="38" t="str">
        <f t="shared" si="0"/>
        <v>01049020001000244</v>
      </c>
      <c r="J19" s="39"/>
      <c r="K19" s="37">
        <v>29</v>
      </c>
      <c r="L19" s="37">
        <v>29</v>
      </c>
    </row>
    <row r="20" spans="1:15" s="3" customFormat="1" ht="25.5" customHeight="1" x14ac:dyDescent="0.25">
      <c r="A20" s="33" t="s">
        <v>222</v>
      </c>
      <c r="B20" s="34">
        <v>455</v>
      </c>
      <c r="C20" s="40" t="s">
        <v>101</v>
      </c>
      <c r="D20" s="40" t="s">
        <v>106</v>
      </c>
      <c r="E20" s="97" t="s">
        <v>14</v>
      </c>
      <c r="F20" s="97"/>
      <c r="G20" s="36" t="s">
        <v>221</v>
      </c>
      <c r="H20" s="37">
        <v>104</v>
      </c>
      <c r="I20" s="38" t="str">
        <f t="shared" si="0"/>
        <v>01049020001000247</v>
      </c>
      <c r="J20" s="39"/>
      <c r="K20" s="37">
        <v>62</v>
      </c>
      <c r="L20" s="37">
        <v>62</v>
      </c>
    </row>
    <row r="21" spans="1:15" s="3" customFormat="1" ht="36" customHeight="1" x14ac:dyDescent="0.25">
      <c r="A21" s="33" t="s">
        <v>16</v>
      </c>
      <c r="B21" s="34">
        <v>455</v>
      </c>
      <c r="C21" s="40" t="s">
        <v>101</v>
      </c>
      <c r="D21" s="40" t="s">
        <v>106</v>
      </c>
      <c r="E21" s="97" t="s">
        <v>14</v>
      </c>
      <c r="F21" s="97"/>
      <c r="G21" s="36" t="s">
        <v>17</v>
      </c>
      <c r="H21" s="37">
        <v>20.100000000000001</v>
      </c>
      <c r="I21" s="38" t="str">
        <f t="shared" si="0"/>
        <v>01049020001000851</v>
      </c>
      <c r="J21" s="39" t="str">
        <f t="shared" si="1"/>
        <v>01049020001000851</v>
      </c>
      <c r="K21" s="37">
        <v>0</v>
      </c>
      <c r="L21" s="37">
        <v>0</v>
      </c>
    </row>
    <row r="22" spans="1:15" s="3" customFormat="1" ht="24.75" customHeight="1" x14ac:dyDescent="0.25">
      <c r="A22" s="33" t="s">
        <v>18</v>
      </c>
      <c r="B22" s="34">
        <v>455</v>
      </c>
      <c r="C22" s="40" t="s">
        <v>101</v>
      </c>
      <c r="D22" s="40" t="s">
        <v>106</v>
      </c>
      <c r="E22" s="97" t="s">
        <v>14</v>
      </c>
      <c r="F22" s="97"/>
      <c r="G22" s="36" t="s">
        <v>19</v>
      </c>
      <c r="H22" s="37">
        <v>5</v>
      </c>
      <c r="I22" s="38" t="str">
        <f t="shared" si="0"/>
        <v>01049020001000852</v>
      </c>
      <c r="J22" s="39" t="str">
        <f t="shared" si="1"/>
        <v>01049020001000852</v>
      </c>
      <c r="K22" s="37">
        <v>0</v>
      </c>
      <c r="L22" s="37">
        <v>0</v>
      </c>
    </row>
    <row r="23" spans="1:15" s="3" customFormat="1" ht="25.5" customHeight="1" x14ac:dyDescent="0.25">
      <c r="A23" s="33" t="s">
        <v>20</v>
      </c>
      <c r="B23" s="34">
        <v>455</v>
      </c>
      <c r="C23" s="40" t="s">
        <v>101</v>
      </c>
      <c r="D23" s="40" t="s">
        <v>106</v>
      </c>
      <c r="E23" s="97" t="s">
        <v>14</v>
      </c>
      <c r="F23" s="97"/>
      <c r="G23" s="36" t="s">
        <v>21</v>
      </c>
      <c r="H23" s="37">
        <v>8.6</v>
      </c>
      <c r="I23" s="38" t="str">
        <f t="shared" si="0"/>
        <v>01049020001000853</v>
      </c>
      <c r="J23" s="39" t="str">
        <f t="shared" si="1"/>
        <v>01049020001000853</v>
      </c>
      <c r="K23" s="37">
        <v>0</v>
      </c>
      <c r="L23" s="37">
        <v>0</v>
      </c>
    </row>
    <row r="24" spans="1:15" ht="48.75" customHeight="1" x14ac:dyDescent="0.25">
      <c r="A24" s="29" t="s">
        <v>143</v>
      </c>
      <c r="B24" s="30">
        <v>455</v>
      </c>
      <c r="C24" s="22" t="s">
        <v>101</v>
      </c>
      <c r="D24" s="24" t="s">
        <v>106</v>
      </c>
      <c r="E24" s="98" t="s">
        <v>23</v>
      </c>
      <c r="F24" s="98"/>
      <c r="G24" s="31"/>
      <c r="H24" s="25">
        <f>SUM(H25:H27)</f>
        <v>90.2</v>
      </c>
      <c r="I24" s="25" t="str">
        <f t="shared" si="0"/>
        <v>01049020070280</v>
      </c>
      <c r="J24" s="26" t="s">
        <v>22</v>
      </c>
      <c r="K24" s="25">
        <f>SUM(K25:K27)</f>
        <v>90.2</v>
      </c>
      <c r="L24" s="25">
        <f>SUM(L25:L27)</f>
        <v>90.2</v>
      </c>
    </row>
    <row r="25" spans="1:15" s="3" customFormat="1" ht="28.5" customHeight="1" x14ac:dyDescent="0.25">
      <c r="A25" s="33" t="s">
        <v>5</v>
      </c>
      <c r="B25" s="34">
        <v>455</v>
      </c>
      <c r="C25" s="40" t="s">
        <v>101</v>
      </c>
      <c r="D25" s="40" t="s">
        <v>106</v>
      </c>
      <c r="E25" s="97" t="s">
        <v>23</v>
      </c>
      <c r="F25" s="97"/>
      <c r="G25" s="36" t="s">
        <v>6</v>
      </c>
      <c r="H25" s="37">
        <v>67</v>
      </c>
      <c r="I25" s="38" t="str">
        <f t="shared" si="0"/>
        <v>01049020070280121</v>
      </c>
      <c r="J25" s="39" t="str">
        <f>C25 &amp; D25 &amp;E25 &amp; F25 &amp; G25</f>
        <v>01049020070280121</v>
      </c>
      <c r="K25" s="37">
        <v>67</v>
      </c>
      <c r="L25" s="37">
        <v>67</v>
      </c>
    </row>
    <row r="26" spans="1:15" s="3" customFormat="1" ht="54.75" customHeight="1" x14ac:dyDescent="0.25">
      <c r="A26" s="33" t="s">
        <v>9</v>
      </c>
      <c r="B26" s="34">
        <v>455</v>
      </c>
      <c r="C26" s="40" t="s">
        <v>101</v>
      </c>
      <c r="D26" s="40" t="s">
        <v>106</v>
      </c>
      <c r="E26" s="97" t="s">
        <v>23</v>
      </c>
      <c r="F26" s="97"/>
      <c r="G26" s="36" t="s">
        <v>10</v>
      </c>
      <c r="H26" s="37">
        <v>20.2</v>
      </c>
      <c r="I26" s="38" t="str">
        <f t="shared" si="0"/>
        <v>01049020070280129</v>
      </c>
      <c r="J26" s="39" t="str">
        <f>C26 &amp; D26 &amp;E26 &amp; F26 &amp; G26</f>
        <v>01049020070280129</v>
      </c>
      <c r="K26" s="37">
        <v>20.2</v>
      </c>
      <c r="L26" s="37">
        <v>20.2</v>
      </c>
    </row>
    <row r="27" spans="1:15" s="3" customFormat="1" ht="33" customHeight="1" x14ac:dyDescent="0.25">
      <c r="A27" s="33" t="s">
        <v>142</v>
      </c>
      <c r="B27" s="34">
        <v>455</v>
      </c>
      <c r="C27" s="40" t="s">
        <v>101</v>
      </c>
      <c r="D27" s="40" t="s">
        <v>106</v>
      </c>
      <c r="E27" s="97" t="s">
        <v>23</v>
      </c>
      <c r="F27" s="97"/>
      <c r="G27" s="36" t="s">
        <v>15</v>
      </c>
      <c r="H27" s="37">
        <v>3</v>
      </c>
      <c r="I27" s="38" t="str">
        <f t="shared" si="0"/>
        <v>01049020070280244</v>
      </c>
      <c r="J27" s="39" t="str">
        <f>C27 &amp; D27 &amp;E27 &amp; F27 &amp; G27</f>
        <v>01049020070280244</v>
      </c>
      <c r="K27" s="37">
        <v>3</v>
      </c>
      <c r="L27" s="37">
        <v>3</v>
      </c>
    </row>
    <row r="28" spans="1:15" ht="98.25" customHeight="1" x14ac:dyDescent="0.25">
      <c r="A28" s="29" t="s">
        <v>24</v>
      </c>
      <c r="B28" s="30">
        <v>455</v>
      </c>
      <c r="C28" s="22" t="s">
        <v>101</v>
      </c>
      <c r="D28" s="24" t="s">
        <v>106</v>
      </c>
      <c r="E28" s="98" t="s">
        <v>26</v>
      </c>
      <c r="F28" s="98"/>
      <c r="G28" s="31"/>
      <c r="H28" s="25">
        <f>SUM(H29)</f>
        <v>0.5</v>
      </c>
      <c r="I28" s="25" t="str">
        <f t="shared" si="0"/>
        <v>01049020070650</v>
      </c>
      <c r="J28" s="26" t="s">
        <v>25</v>
      </c>
      <c r="K28" s="25">
        <f>SUM(K29)</f>
        <v>0.5</v>
      </c>
      <c r="L28" s="25">
        <f>SUM(L29)</f>
        <v>0.5</v>
      </c>
    </row>
    <row r="29" spans="1:15" s="3" customFormat="1" ht="33" customHeight="1" x14ac:dyDescent="0.25">
      <c r="A29" s="33" t="s">
        <v>142</v>
      </c>
      <c r="B29" s="34">
        <v>455</v>
      </c>
      <c r="C29" s="40" t="s">
        <v>101</v>
      </c>
      <c r="D29" s="40" t="s">
        <v>106</v>
      </c>
      <c r="E29" s="97" t="s">
        <v>26</v>
      </c>
      <c r="F29" s="97"/>
      <c r="G29" s="36" t="s">
        <v>15</v>
      </c>
      <c r="H29" s="37">
        <v>0.5</v>
      </c>
      <c r="I29" s="38" t="str">
        <f t="shared" si="0"/>
        <v>01049020070650244</v>
      </c>
      <c r="J29" s="39" t="str">
        <f>C29 &amp; D29 &amp;E29 &amp; F29 &amp; G29</f>
        <v>01049020070650244</v>
      </c>
      <c r="K29" s="37">
        <v>0.5</v>
      </c>
      <c r="L29" s="37">
        <v>0.5</v>
      </c>
    </row>
    <row r="30" spans="1:15" ht="67.5" customHeight="1" x14ac:dyDescent="0.25">
      <c r="A30" s="20" t="s">
        <v>128</v>
      </c>
      <c r="B30" s="21">
        <v>455</v>
      </c>
      <c r="C30" s="22" t="s">
        <v>101</v>
      </c>
      <c r="D30" s="24" t="s">
        <v>107</v>
      </c>
      <c r="E30" s="95"/>
      <c r="F30" s="96"/>
      <c r="G30" s="22"/>
      <c r="H30" s="23">
        <f>H31</f>
        <v>46.5</v>
      </c>
      <c r="I30" s="25" t="str">
        <f t="shared" si="0"/>
        <v>0106</v>
      </c>
      <c r="J30" s="26" t="s">
        <v>27</v>
      </c>
      <c r="K30" s="23">
        <f>SUM(K32)</f>
        <v>46.5</v>
      </c>
      <c r="L30" s="23">
        <f>SUM(L32)</f>
        <v>46.5</v>
      </c>
    </row>
    <row r="31" spans="1:15" ht="39" customHeight="1" x14ac:dyDescent="0.25">
      <c r="A31" s="41" t="s">
        <v>30</v>
      </c>
      <c r="B31" s="42">
        <v>455</v>
      </c>
      <c r="C31" s="22" t="s">
        <v>101</v>
      </c>
      <c r="D31" s="24" t="s">
        <v>107</v>
      </c>
      <c r="E31" s="95" t="s">
        <v>149</v>
      </c>
      <c r="F31" s="96"/>
      <c r="G31" s="22"/>
      <c r="H31" s="23">
        <f>H32</f>
        <v>46.5</v>
      </c>
      <c r="I31" s="25" t="str">
        <f t="shared" si="0"/>
        <v>01069050000000</v>
      </c>
      <c r="J31" s="26"/>
      <c r="K31" s="23">
        <v>46.5</v>
      </c>
      <c r="L31" s="23">
        <v>46.5</v>
      </c>
    </row>
    <row r="32" spans="1:15" ht="66.75" customHeight="1" x14ac:dyDescent="0.25">
      <c r="A32" s="29" t="s">
        <v>103</v>
      </c>
      <c r="B32" s="30">
        <v>455</v>
      </c>
      <c r="C32" s="22" t="s">
        <v>101</v>
      </c>
      <c r="D32" s="24" t="s">
        <v>107</v>
      </c>
      <c r="E32" s="98" t="s">
        <v>28</v>
      </c>
      <c r="F32" s="98"/>
      <c r="G32" s="31"/>
      <c r="H32" s="25">
        <f>SUM(H33)</f>
        <v>46.5</v>
      </c>
      <c r="I32" s="25" t="str">
        <f t="shared" si="0"/>
        <v>01069050001000</v>
      </c>
      <c r="J32" s="26" t="s">
        <v>29</v>
      </c>
      <c r="K32" s="25">
        <f>SUM(K33)</f>
        <v>46.5</v>
      </c>
      <c r="L32" s="25">
        <f>SUM(L33)</f>
        <v>46.5</v>
      </c>
    </row>
    <row r="33" spans="1:12" s="3" customFormat="1" ht="24.75" customHeight="1" x14ac:dyDescent="0.25">
      <c r="A33" s="33" t="s">
        <v>30</v>
      </c>
      <c r="B33" s="34">
        <v>455</v>
      </c>
      <c r="C33" s="40" t="s">
        <v>101</v>
      </c>
      <c r="D33" s="40" t="s">
        <v>107</v>
      </c>
      <c r="E33" s="97" t="s">
        <v>28</v>
      </c>
      <c r="F33" s="97"/>
      <c r="G33" s="36" t="s">
        <v>31</v>
      </c>
      <c r="H33" s="37">
        <v>46.5</v>
      </c>
      <c r="I33" s="38" t="str">
        <f t="shared" si="0"/>
        <v>01069050001000540</v>
      </c>
      <c r="J33" s="39" t="str">
        <f>C33 &amp; D33 &amp;E33 &amp; F33 &amp; G33</f>
        <v>01069050001000540</v>
      </c>
      <c r="K33" s="37">
        <v>46.5</v>
      </c>
      <c r="L33" s="37">
        <v>46.5</v>
      </c>
    </row>
    <row r="34" spans="1:12" ht="15.75" x14ac:dyDescent="0.25">
      <c r="A34" s="20" t="s">
        <v>129</v>
      </c>
      <c r="B34" s="21">
        <v>455</v>
      </c>
      <c r="C34" s="22" t="s">
        <v>101</v>
      </c>
      <c r="D34" s="24" t="s">
        <v>104</v>
      </c>
      <c r="E34" s="95"/>
      <c r="F34" s="96"/>
      <c r="G34" s="22"/>
      <c r="H34" s="23">
        <f>SUM(H35)</f>
        <v>14</v>
      </c>
      <c r="I34" s="25" t="str">
        <f t="shared" si="0"/>
        <v>0111</v>
      </c>
      <c r="J34" s="26" t="s">
        <v>32</v>
      </c>
      <c r="K34" s="23">
        <f>SUM(K36)</f>
        <v>0</v>
      </c>
      <c r="L34" s="23">
        <f>SUM(L36)</f>
        <v>0</v>
      </c>
    </row>
    <row r="35" spans="1:12" ht="25.5" customHeight="1" x14ac:dyDescent="0.25">
      <c r="A35" s="20" t="s">
        <v>223</v>
      </c>
      <c r="B35" s="21">
        <v>455</v>
      </c>
      <c r="C35" s="22" t="s">
        <v>101</v>
      </c>
      <c r="D35" s="24" t="s">
        <v>104</v>
      </c>
      <c r="E35" s="95" t="s">
        <v>224</v>
      </c>
      <c r="F35" s="96"/>
      <c r="G35" s="22"/>
      <c r="H35" s="23">
        <f>H36</f>
        <v>14</v>
      </c>
      <c r="I35" s="23" t="str">
        <f>I36</f>
        <v>01119030005000</v>
      </c>
      <c r="J35" s="23" t="str">
        <f>J36</f>
        <v>i6_00001119030005000800</v>
      </c>
      <c r="K35" s="23">
        <f>K36</f>
        <v>0</v>
      </c>
      <c r="L35" s="23">
        <f>L36</f>
        <v>0</v>
      </c>
    </row>
    <row r="36" spans="1:12" ht="30" x14ac:dyDescent="0.2">
      <c r="A36" s="29" t="s">
        <v>225</v>
      </c>
      <c r="B36" s="30">
        <v>455</v>
      </c>
      <c r="C36" s="31" t="s">
        <v>101</v>
      </c>
      <c r="D36" s="32" t="s">
        <v>104</v>
      </c>
      <c r="E36" s="98" t="s">
        <v>33</v>
      </c>
      <c r="F36" s="98"/>
      <c r="G36" s="31"/>
      <c r="H36" s="25">
        <f>H37</f>
        <v>14</v>
      </c>
      <c r="I36" s="25" t="str">
        <f t="shared" si="0"/>
        <v>01119030005000</v>
      </c>
      <c r="J36" s="26" t="s">
        <v>34</v>
      </c>
      <c r="K36" s="25">
        <f>SUM(K37)</f>
        <v>0</v>
      </c>
      <c r="L36" s="25">
        <f>SUM(L37)</f>
        <v>0</v>
      </c>
    </row>
    <row r="37" spans="1:12" s="3" customFormat="1" ht="29.25" customHeight="1" x14ac:dyDescent="0.2">
      <c r="A37" s="33" t="s">
        <v>35</v>
      </c>
      <c r="B37" s="34">
        <v>455</v>
      </c>
      <c r="C37" s="35" t="s">
        <v>101</v>
      </c>
      <c r="D37" s="35" t="s">
        <v>104</v>
      </c>
      <c r="E37" s="97" t="s">
        <v>33</v>
      </c>
      <c r="F37" s="97"/>
      <c r="G37" s="36" t="s">
        <v>36</v>
      </c>
      <c r="H37" s="37">
        <v>14</v>
      </c>
      <c r="I37" s="38" t="str">
        <f t="shared" si="0"/>
        <v>01119030005000870</v>
      </c>
      <c r="J37" s="39" t="str">
        <f>C37 &amp; D37 &amp;E37 &amp; F37 &amp; G37</f>
        <v>01119030005000870</v>
      </c>
      <c r="K37" s="37">
        <v>0</v>
      </c>
      <c r="L37" s="37">
        <v>0</v>
      </c>
    </row>
    <row r="38" spans="1:12" ht="13.5" customHeight="1" x14ac:dyDescent="0.25">
      <c r="A38" s="20" t="s">
        <v>130</v>
      </c>
      <c r="B38" s="21">
        <v>455</v>
      </c>
      <c r="C38" s="22" t="s">
        <v>101</v>
      </c>
      <c r="D38" s="24" t="s">
        <v>109</v>
      </c>
      <c r="E38" s="95"/>
      <c r="F38" s="96"/>
      <c r="G38" s="22"/>
      <c r="H38" s="23">
        <f>H39+H49+H53+H57+H61+H62</f>
        <v>141.78</v>
      </c>
      <c r="I38" s="23">
        <f>I39+I49+I53+I57+I61</f>
        <v>2264791440840590</v>
      </c>
      <c r="J38" s="23" t="e">
        <f>J39+J49+J53+J57+J61</f>
        <v>#VALUE!</v>
      </c>
      <c r="K38" s="23">
        <f>K39+K49+K53+K57+K61</f>
        <v>232.5</v>
      </c>
      <c r="L38" s="23">
        <f>L39+L49+L53+L57+L61</f>
        <v>374</v>
      </c>
    </row>
    <row r="39" spans="1:12" ht="43.5" customHeight="1" x14ac:dyDescent="0.25">
      <c r="A39" s="27" t="s">
        <v>203</v>
      </c>
      <c r="B39" s="28">
        <v>455</v>
      </c>
      <c r="C39" s="22" t="s">
        <v>101</v>
      </c>
      <c r="D39" s="24" t="s">
        <v>109</v>
      </c>
      <c r="E39" s="95" t="s">
        <v>95</v>
      </c>
      <c r="F39" s="96"/>
      <c r="G39" s="22"/>
      <c r="H39" s="23">
        <f>H40+H43+H46</f>
        <v>83.18</v>
      </c>
      <c r="I39" s="23">
        <f>I40+I43+I46</f>
        <v>3390900620110</v>
      </c>
      <c r="J39" s="23" t="e">
        <f>J40+J43+J46</f>
        <v>#VALUE!</v>
      </c>
      <c r="K39" s="23">
        <f>K40+K43+K46</f>
        <v>92.4</v>
      </c>
      <c r="L39" s="23">
        <f>L40+L43+L46</f>
        <v>92.4</v>
      </c>
    </row>
    <row r="40" spans="1:12" ht="57" customHeight="1" x14ac:dyDescent="0.25">
      <c r="A40" s="27" t="s">
        <v>150</v>
      </c>
      <c r="B40" s="28">
        <v>455</v>
      </c>
      <c r="C40" s="22" t="s">
        <v>101</v>
      </c>
      <c r="D40" s="24" t="s">
        <v>109</v>
      </c>
      <c r="E40" s="98" t="s">
        <v>97</v>
      </c>
      <c r="F40" s="98"/>
      <c r="G40" s="31"/>
      <c r="H40" s="25">
        <f>SUM(H41)</f>
        <v>8.98</v>
      </c>
      <c r="I40" s="25" t="str">
        <f t="shared" si="0"/>
        <v>01130300100000</v>
      </c>
      <c r="J40" s="26" t="s">
        <v>37</v>
      </c>
      <c r="K40" s="25">
        <f>SUM(K41)</f>
        <v>13.4</v>
      </c>
      <c r="L40" s="25">
        <f>SUM(L41)</f>
        <v>13.4</v>
      </c>
    </row>
    <row r="41" spans="1:12" ht="78.75" customHeight="1" x14ac:dyDescent="0.25">
      <c r="A41" s="27" t="s">
        <v>151</v>
      </c>
      <c r="B41" s="28">
        <v>455</v>
      </c>
      <c r="C41" s="22" t="s">
        <v>101</v>
      </c>
      <c r="D41" s="24" t="s">
        <v>109</v>
      </c>
      <c r="E41" s="98" t="s">
        <v>152</v>
      </c>
      <c r="F41" s="98"/>
      <c r="G41" s="31"/>
      <c r="H41" s="25">
        <f>SUM(H42)</f>
        <v>8.98</v>
      </c>
      <c r="I41" s="25" t="str">
        <f t="shared" si="0"/>
        <v>01130300120110</v>
      </c>
      <c r="J41" s="26" t="s">
        <v>38</v>
      </c>
      <c r="K41" s="25">
        <f>SUM(K42)</f>
        <v>13.4</v>
      </c>
      <c r="L41" s="25">
        <f>SUM(L42)</f>
        <v>13.4</v>
      </c>
    </row>
    <row r="42" spans="1:12" s="3" customFormat="1" ht="51" customHeight="1" x14ac:dyDescent="0.25">
      <c r="A42" s="43" t="s">
        <v>148</v>
      </c>
      <c r="B42" s="44">
        <v>455</v>
      </c>
      <c r="C42" s="40" t="s">
        <v>101</v>
      </c>
      <c r="D42" s="40" t="s">
        <v>109</v>
      </c>
      <c r="E42" s="97" t="s">
        <v>152</v>
      </c>
      <c r="F42" s="97"/>
      <c r="G42" s="36" t="s">
        <v>15</v>
      </c>
      <c r="H42" s="37">
        <v>8.98</v>
      </c>
      <c r="I42" s="38" t="str">
        <f t="shared" si="0"/>
        <v>01130300120110244</v>
      </c>
      <c r="J42" s="39" t="str">
        <f>C42 &amp; D42 &amp;E42 &amp; F42 &amp; G42</f>
        <v>01130300120110244</v>
      </c>
      <c r="K42" s="37">
        <v>13.4</v>
      </c>
      <c r="L42" s="37">
        <v>13.4</v>
      </c>
    </row>
    <row r="43" spans="1:12" ht="15.75" x14ac:dyDescent="0.25">
      <c r="A43" s="45" t="s">
        <v>153</v>
      </c>
      <c r="B43" s="46">
        <v>455</v>
      </c>
      <c r="C43" s="22" t="s">
        <v>101</v>
      </c>
      <c r="D43" s="24" t="s">
        <v>109</v>
      </c>
      <c r="E43" s="95" t="s">
        <v>100</v>
      </c>
      <c r="F43" s="96"/>
      <c r="G43" s="22"/>
      <c r="H43" s="23">
        <f>H44</f>
        <v>61.2</v>
      </c>
      <c r="I43" s="23" t="str">
        <f>I44</f>
        <v>01130300220110</v>
      </c>
      <c r="J43" s="23" t="str">
        <f>J44</f>
        <v>i4_00001131000100000000</v>
      </c>
      <c r="K43" s="23">
        <f>K44</f>
        <v>66</v>
      </c>
      <c r="L43" s="23">
        <f>L44</f>
        <v>66</v>
      </c>
    </row>
    <row r="44" spans="1:12" ht="33" customHeight="1" x14ac:dyDescent="0.25">
      <c r="A44" s="29" t="s">
        <v>154</v>
      </c>
      <c r="B44" s="30">
        <v>455</v>
      </c>
      <c r="C44" s="22" t="s">
        <v>101</v>
      </c>
      <c r="D44" s="24" t="s">
        <v>109</v>
      </c>
      <c r="E44" s="98" t="s">
        <v>155</v>
      </c>
      <c r="F44" s="98"/>
      <c r="G44" s="31"/>
      <c r="H44" s="25">
        <f>SUM(H45)</f>
        <v>61.2</v>
      </c>
      <c r="I44" s="25" t="str">
        <f>C44 &amp; D44 &amp;E44 &amp; F44 &amp; G44</f>
        <v>01130300220110</v>
      </c>
      <c r="J44" s="26" t="s">
        <v>39</v>
      </c>
      <c r="K44" s="25">
        <f>SUM(K45)</f>
        <v>66</v>
      </c>
      <c r="L44" s="25">
        <f>SUM(L45)</f>
        <v>66</v>
      </c>
    </row>
    <row r="45" spans="1:12" ht="24.75" customHeight="1" x14ac:dyDescent="0.25">
      <c r="A45" s="47" t="s">
        <v>148</v>
      </c>
      <c r="B45" s="48">
        <v>455</v>
      </c>
      <c r="C45" s="49" t="s">
        <v>101</v>
      </c>
      <c r="D45" s="49" t="s">
        <v>109</v>
      </c>
      <c r="E45" s="100" t="s">
        <v>155</v>
      </c>
      <c r="F45" s="100"/>
      <c r="G45" s="50" t="s">
        <v>15</v>
      </c>
      <c r="H45" s="51">
        <v>61.2</v>
      </c>
      <c r="I45" s="51" t="str">
        <f>C45 &amp; D45 &amp;E45 &amp; F45 &amp; G45</f>
        <v>01130300220110244</v>
      </c>
      <c r="J45" s="52" t="s">
        <v>39</v>
      </c>
      <c r="K45" s="51">
        <v>66</v>
      </c>
      <c r="L45" s="51">
        <v>66</v>
      </c>
    </row>
    <row r="46" spans="1:12" ht="71.25" customHeight="1" x14ac:dyDescent="0.25">
      <c r="A46" s="53" t="s">
        <v>156</v>
      </c>
      <c r="B46" s="28">
        <v>455</v>
      </c>
      <c r="C46" s="22" t="s">
        <v>101</v>
      </c>
      <c r="D46" s="24" t="s">
        <v>109</v>
      </c>
      <c r="E46" s="98" t="s">
        <v>163</v>
      </c>
      <c r="F46" s="98"/>
      <c r="G46" s="31"/>
      <c r="H46" s="25">
        <f>SUM(H47)</f>
        <v>13</v>
      </c>
      <c r="I46" s="25" t="str">
        <f>C46 &amp; D46 &amp;E46 &amp; F46 &amp; G46</f>
        <v>01130300300000</v>
      </c>
      <c r="J46" s="26" t="s">
        <v>41</v>
      </c>
      <c r="K46" s="25">
        <f>SUM(K47)</f>
        <v>13</v>
      </c>
      <c r="L46" s="25">
        <f>SUM(L47)</f>
        <v>13</v>
      </c>
    </row>
    <row r="47" spans="1:12" ht="75" customHeight="1" x14ac:dyDescent="0.25">
      <c r="A47" s="53" t="s">
        <v>157</v>
      </c>
      <c r="B47" s="28">
        <v>455</v>
      </c>
      <c r="C47" s="22" t="s">
        <v>101</v>
      </c>
      <c r="D47" s="22" t="s">
        <v>109</v>
      </c>
      <c r="E47" s="98" t="s">
        <v>164</v>
      </c>
      <c r="F47" s="98"/>
      <c r="G47" s="31"/>
      <c r="H47" s="25">
        <f>SUM(H48)</f>
        <v>13</v>
      </c>
      <c r="I47" s="25" t="str">
        <f>C47 &amp; D47 &amp;E47 &amp; F47 &amp; G47</f>
        <v>01130300320110</v>
      </c>
      <c r="J47" s="26" t="s">
        <v>42</v>
      </c>
      <c r="K47" s="25">
        <f>SUM(K48)</f>
        <v>13</v>
      </c>
      <c r="L47" s="25">
        <f>SUM(L48)</f>
        <v>13</v>
      </c>
    </row>
    <row r="48" spans="1:12" s="3" customFormat="1" ht="24" customHeight="1" x14ac:dyDescent="0.25">
      <c r="A48" s="54" t="s">
        <v>148</v>
      </c>
      <c r="B48" s="44">
        <v>455</v>
      </c>
      <c r="C48" s="40" t="s">
        <v>101</v>
      </c>
      <c r="D48" s="40" t="s">
        <v>109</v>
      </c>
      <c r="E48" s="97" t="s">
        <v>164</v>
      </c>
      <c r="F48" s="97"/>
      <c r="G48" s="55" t="s">
        <v>15</v>
      </c>
      <c r="H48" s="56">
        <v>13</v>
      </c>
      <c r="I48" s="38" t="str">
        <f>C48 &amp; D48 &amp;E48 &amp; F48 &amp; G48</f>
        <v>01130300320110244</v>
      </c>
      <c r="J48" s="39" t="str">
        <f>C48 &amp; D48 &amp;E48 &amp; F48 &amp; G48</f>
        <v>01130300320110244</v>
      </c>
      <c r="K48" s="56">
        <v>13</v>
      </c>
      <c r="L48" s="56">
        <v>13</v>
      </c>
    </row>
    <row r="49" spans="1:12" s="3" customFormat="1" ht="42.75" customHeight="1" x14ac:dyDescent="0.25">
      <c r="A49" s="57" t="s">
        <v>248</v>
      </c>
      <c r="B49" s="28">
        <v>455</v>
      </c>
      <c r="C49" s="24" t="s">
        <v>101</v>
      </c>
      <c r="D49" s="24" t="s">
        <v>109</v>
      </c>
      <c r="E49" s="99" t="s">
        <v>58</v>
      </c>
      <c r="F49" s="99"/>
      <c r="G49" s="58"/>
      <c r="H49" s="59">
        <f>H50</f>
        <v>1</v>
      </c>
      <c r="I49" s="25"/>
      <c r="J49" s="60"/>
      <c r="K49" s="59">
        <v>1</v>
      </c>
      <c r="L49" s="59">
        <v>1</v>
      </c>
    </row>
    <row r="50" spans="1:12" s="3" customFormat="1" ht="51.75" customHeight="1" x14ac:dyDescent="0.25">
      <c r="A50" s="27" t="s">
        <v>158</v>
      </c>
      <c r="B50" s="28">
        <v>455</v>
      </c>
      <c r="C50" s="22" t="s">
        <v>101</v>
      </c>
      <c r="D50" s="22" t="s">
        <v>109</v>
      </c>
      <c r="E50" s="104" t="s">
        <v>59</v>
      </c>
      <c r="F50" s="104"/>
      <c r="G50" s="32"/>
      <c r="H50" s="61">
        <f>H51</f>
        <v>1</v>
      </c>
      <c r="I50" s="61" t="str">
        <f t="shared" ref="I50:L51" si="2">I51</f>
        <v>01130500220090244</v>
      </c>
      <c r="J50" s="61" t="str">
        <f t="shared" si="2"/>
        <v>i4_00001131100000000000</v>
      </c>
      <c r="K50" s="61">
        <f t="shared" si="2"/>
        <v>1</v>
      </c>
      <c r="L50" s="61">
        <f t="shared" si="2"/>
        <v>1</v>
      </c>
    </row>
    <row r="51" spans="1:12" s="3" customFormat="1" ht="51.75" customHeight="1" x14ac:dyDescent="0.25">
      <c r="A51" s="27" t="s">
        <v>159</v>
      </c>
      <c r="B51" s="28">
        <v>455</v>
      </c>
      <c r="C51" s="24" t="s">
        <v>101</v>
      </c>
      <c r="D51" s="24" t="s">
        <v>109</v>
      </c>
      <c r="E51" s="99" t="s">
        <v>165</v>
      </c>
      <c r="F51" s="99"/>
      <c r="G51" s="62"/>
      <c r="H51" s="63">
        <f>H52</f>
        <v>1</v>
      </c>
      <c r="I51" s="63" t="str">
        <f t="shared" si="2"/>
        <v>01130500220090244</v>
      </c>
      <c r="J51" s="63" t="str">
        <f t="shared" si="2"/>
        <v>i4_00001131100000000000</v>
      </c>
      <c r="K51" s="63">
        <f t="shared" si="2"/>
        <v>1</v>
      </c>
      <c r="L51" s="63">
        <f t="shared" si="2"/>
        <v>1</v>
      </c>
    </row>
    <row r="52" spans="1:12" s="3" customFormat="1" ht="25.5" customHeight="1" x14ac:dyDescent="0.25">
      <c r="A52" s="54" t="s">
        <v>148</v>
      </c>
      <c r="B52" s="44">
        <v>455</v>
      </c>
      <c r="C52" s="49" t="s">
        <v>101</v>
      </c>
      <c r="D52" s="49" t="s">
        <v>109</v>
      </c>
      <c r="E52" s="103" t="s">
        <v>165</v>
      </c>
      <c r="F52" s="103"/>
      <c r="G52" s="49" t="s">
        <v>15</v>
      </c>
      <c r="H52" s="64">
        <v>1</v>
      </c>
      <c r="I52" s="51" t="str">
        <f>C52 &amp; D52 &amp;E52 &amp; F52 &amp; G52</f>
        <v>01130500220090244</v>
      </c>
      <c r="J52" s="52" t="s">
        <v>43</v>
      </c>
      <c r="K52" s="64">
        <v>1</v>
      </c>
      <c r="L52" s="64">
        <v>1</v>
      </c>
    </row>
    <row r="53" spans="1:12" ht="60.75" x14ac:dyDescent="0.25">
      <c r="A53" s="27" t="s">
        <v>202</v>
      </c>
      <c r="B53" s="28">
        <v>455</v>
      </c>
      <c r="C53" s="22" t="s">
        <v>101</v>
      </c>
      <c r="D53" s="24" t="s">
        <v>109</v>
      </c>
      <c r="E53" s="95" t="s">
        <v>53</v>
      </c>
      <c r="F53" s="96"/>
      <c r="G53" s="22"/>
      <c r="H53" s="23">
        <f>H54</f>
        <v>0.5</v>
      </c>
      <c r="I53" s="23">
        <f>I54</f>
        <v>1130600220120240</v>
      </c>
      <c r="J53" s="23">
        <f>J54</f>
        <v>1130600220120240</v>
      </c>
      <c r="K53" s="23">
        <f>K54</f>
        <v>0.5</v>
      </c>
      <c r="L53" s="23">
        <f>L54</f>
        <v>0.5</v>
      </c>
    </row>
    <row r="54" spans="1:12" ht="105.75" customHeight="1" x14ac:dyDescent="0.25">
      <c r="A54" s="27" t="s">
        <v>40</v>
      </c>
      <c r="B54" s="28">
        <v>455</v>
      </c>
      <c r="C54" s="22" t="s">
        <v>101</v>
      </c>
      <c r="D54" s="24" t="s">
        <v>109</v>
      </c>
      <c r="E54" s="98" t="s">
        <v>55</v>
      </c>
      <c r="F54" s="98"/>
      <c r="G54" s="31"/>
      <c r="H54" s="25">
        <f>N54+H55</f>
        <v>0.5</v>
      </c>
      <c r="I54" s="25">
        <f t="shared" ref="I54:L54" si="3">O54+I55</f>
        <v>1130600220120240</v>
      </c>
      <c r="J54" s="25">
        <f t="shared" si="3"/>
        <v>1130600220120240</v>
      </c>
      <c r="K54" s="25">
        <f t="shared" si="3"/>
        <v>0.5</v>
      </c>
      <c r="L54" s="25">
        <f t="shared" si="3"/>
        <v>0.5</v>
      </c>
    </row>
    <row r="55" spans="1:12" ht="53.25" customHeight="1" x14ac:dyDescent="0.25">
      <c r="A55" s="27" t="s">
        <v>160</v>
      </c>
      <c r="B55" s="28">
        <v>455</v>
      </c>
      <c r="C55" s="22" t="s">
        <v>101</v>
      </c>
      <c r="D55" s="24" t="s">
        <v>109</v>
      </c>
      <c r="E55" s="98" t="s">
        <v>166</v>
      </c>
      <c r="F55" s="98"/>
      <c r="G55" s="31"/>
      <c r="H55" s="25">
        <f>H56</f>
        <v>0.5</v>
      </c>
      <c r="I55" s="25" t="str">
        <f>I56</f>
        <v>01130600220120244</v>
      </c>
      <c r="J55" s="25" t="str">
        <f>J56</f>
        <v>01130600220120244</v>
      </c>
      <c r="K55" s="25">
        <f>K56</f>
        <v>0.5</v>
      </c>
      <c r="L55" s="25">
        <f>L56</f>
        <v>0.5</v>
      </c>
    </row>
    <row r="56" spans="1:12" s="3" customFormat="1" ht="42.75" customHeight="1" x14ac:dyDescent="0.25">
      <c r="A56" s="54" t="s">
        <v>148</v>
      </c>
      <c r="B56" s="44">
        <v>455</v>
      </c>
      <c r="C56" s="40" t="s">
        <v>101</v>
      </c>
      <c r="D56" s="40" t="s">
        <v>109</v>
      </c>
      <c r="E56" s="100" t="s">
        <v>166</v>
      </c>
      <c r="F56" s="100"/>
      <c r="G56" s="36" t="s">
        <v>15</v>
      </c>
      <c r="H56" s="37">
        <v>0.5</v>
      </c>
      <c r="I56" s="38" t="str">
        <f>C56 &amp; D56 &amp;E56 &amp; F56 &amp; G56</f>
        <v>01130600220120244</v>
      </c>
      <c r="J56" s="39" t="str">
        <f>C56 &amp; D56 &amp;E56 &amp; F56 &amp; G56</f>
        <v>01130600220120244</v>
      </c>
      <c r="K56" s="37">
        <v>0.5</v>
      </c>
      <c r="L56" s="37">
        <v>0.5</v>
      </c>
    </row>
    <row r="57" spans="1:12" ht="66.75" customHeight="1" x14ac:dyDescent="0.25">
      <c r="A57" s="27" t="s">
        <v>220</v>
      </c>
      <c r="B57" s="28">
        <v>455</v>
      </c>
      <c r="C57" s="22" t="s">
        <v>101</v>
      </c>
      <c r="D57" s="24" t="s">
        <v>109</v>
      </c>
      <c r="E57" s="98" t="s">
        <v>167</v>
      </c>
      <c r="F57" s="98"/>
      <c r="G57" s="31"/>
      <c r="H57" s="25">
        <f t="shared" ref="H57:L59" si="4">H58</f>
        <v>57.1</v>
      </c>
      <c r="I57" s="25" t="str">
        <f t="shared" si="4"/>
        <v>01130800320100244</v>
      </c>
      <c r="J57" s="25" t="str">
        <f t="shared" si="4"/>
        <v>01130800320100244</v>
      </c>
      <c r="K57" s="25">
        <f t="shared" si="4"/>
        <v>0</v>
      </c>
      <c r="L57" s="25">
        <f t="shared" si="4"/>
        <v>0</v>
      </c>
    </row>
    <row r="58" spans="1:12" ht="38.25" customHeight="1" x14ac:dyDescent="0.25">
      <c r="A58" s="27" t="s">
        <v>161</v>
      </c>
      <c r="B58" s="28">
        <v>455</v>
      </c>
      <c r="C58" s="22" t="s">
        <v>101</v>
      </c>
      <c r="D58" s="24" t="s">
        <v>109</v>
      </c>
      <c r="E58" s="98" t="s">
        <v>168</v>
      </c>
      <c r="F58" s="98"/>
      <c r="G58" s="31"/>
      <c r="H58" s="25">
        <f t="shared" si="4"/>
        <v>57.1</v>
      </c>
      <c r="I58" s="25" t="str">
        <f t="shared" si="4"/>
        <v>01130800320100244</v>
      </c>
      <c r="J58" s="25" t="str">
        <f t="shared" si="4"/>
        <v>01130800320100244</v>
      </c>
      <c r="K58" s="25">
        <f t="shared" si="4"/>
        <v>0</v>
      </c>
      <c r="L58" s="25">
        <f t="shared" si="4"/>
        <v>0</v>
      </c>
    </row>
    <row r="59" spans="1:12" ht="38.25" customHeight="1" x14ac:dyDescent="0.25">
      <c r="A59" s="27" t="s">
        <v>162</v>
      </c>
      <c r="B59" s="28">
        <v>455</v>
      </c>
      <c r="C59" s="22" t="s">
        <v>101</v>
      </c>
      <c r="D59" s="24" t="s">
        <v>109</v>
      </c>
      <c r="E59" s="98" t="s">
        <v>169</v>
      </c>
      <c r="F59" s="98"/>
      <c r="G59" s="31"/>
      <c r="H59" s="25">
        <f t="shared" si="4"/>
        <v>57.1</v>
      </c>
      <c r="I59" s="25" t="str">
        <f t="shared" si="4"/>
        <v>01130800320100244</v>
      </c>
      <c r="J59" s="25" t="str">
        <f t="shared" si="4"/>
        <v>01130800320100244</v>
      </c>
      <c r="K59" s="25">
        <f t="shared" si="4"/>
        <v>0</v>
      </c>
      <c r="L59" s="25">
        <f t="shared" si="4"/>
        <v>0</v>
      </c>
    </row>
    <row r="60" spans="1:12" s="3" customFormat="1" ht="54.75" customHeight="1" x14ac:dyDescent="0.25">
      <c r="A60" s="54" t="s">
        <v>148</v>
      </c>
      <c r="B60" s="44">
        <v>455</v>
      </c>
      <c r="C60" s="40" t="s">
        <v>101</v>
      </c>
      <c r="D60" s="40" t="s">
        <v>109</v>
      </c>
      <c r="E60" s="97" t="s">
        <v>169</v>
      </c>
      <c r="F60" s="97"/>
      <c r="G60" s="36" t="s">
        <v>15</v>
      </c>
      <c r="H60" s="37">
        <v>57.1</v>
      </c>
      <c r="I60" s="38" t="str">
        <f>C60 &amp; D60 &amp;E60 &amp; F60 &amp; G60</f>
        <v>01130800320100244</v>
      </c>
      <c r="J60" s="39" t="str">
        <f>C60 &amp; D60 &amp;E60 &amp; F60 &amp; G60</f>
        <v>01130800320100244</v>
      </c>
      <c r="K60" s="37">
        <v>0</v>
      </c>
      <c r="L60" s="37">
        <v>0</v>
      </c>
    </row>
    <row r="61" spans="1:12" s="3" customFormat="1" ht="12.75" customHeight="1" x14ac:dyDescent="0.25">
      <c r="A61" s="65" t="s">
        <v>126</v>
      </c>
      <c r="B61" s="66">
        <v>455</v>
      </c>
      <c r="C61" s="22" t="s">
        <v>101</v>
      </c>
      <c r="D61" s="24" t="s">
        <v>109</v>
      </c>
      <c r="E61" s="102" t="s">
        <v>170</v>
      </c>
      <c r="F61" s="102"/>
      <c r="G61" s="67"/>
      <c r="H61" s="68">
        <v>0</v>
      </c>
      <c r="I61" s="23"/>
      <c r="J61" s="69"/>
      <c r="K61" s="68">
        <f>K62</f>
        <v>138.6</v>
      </c>
      <c r="L61" s="68">
        <f>L62</f>
        <v>280.10000000000002</v>
      </c>
    </row>
    <row r="62" spans="1:12" s="3" customFormat="1" ht="15.75" x14ac:dyDescent="0.25">
      <c r="A62" s="70" t="s">
        <v>35</v>
      </c>
      <c r="B62" s="71">
        <v>455</v>
      </c>
      <c r="C62" s="50" t="s">
        <v>101</v>
      </c>
      <c r="D62" s="50" t="s">
        <v>109</v>
      </c>
      <c r="E62" s="101" t="s">
        <v>170</v>
      </c>
      <c r="F62" s="101"/>
      <c r="G62" s="72" t="s">
        <v>36</v>
      </c>
      <c r="H62" s="73">
        <v>0</v>
      </c>
      <c r="I62" s="51"/>
      <c r="J62" s="74"/>
      <c r="K62" s="73">
        <v>138.6</v>
      </c>
      <c r="L62" s="73">
        <v>280.10000000000002</v>
      </c>
    </row>
    <row r="63" spans="1:12" ht="15.75" x14ac:dyDescent="0.25">
      <c r="A63" s="20" t="s">
        <v>44</v>
      </c>
      <c r="B63" s="21">
        <v>455</v>
      </c>
      <c r="C63" s="22" t="s">
        <v>102</v>
      </c>
      <c r="D63" s="24"/>
      <c r="E63" s="95"/>
      <c r="F63" s="96"/>
      <c r="G63" s="22"/>
      <c r="H63" s="23">
        <f>SUM(H64)</f>
        <v>115.05</v>
      </c>
      <c r="I63" s="25" t="str">
        <f>C63 &amp; D63 &amp;E63 &amp; F63 &amp; G63</f>
        <v>02</v>
      </c>
      <c r="J63" s="26" t="s">
        <v>45</v>
      </c>
      <c r="K63" s="23">
        <f t="shared" ref="K63:L65" si="5">SUM(K64)</f>
        <v>120.2</v>
      </c>
      <c r="L63" s="23">
        <f t="shared" si="5"/>
        <v>124.4</v>
      </c>
    </row>
    <row r="64" spans="1:12" ht="31.5" x14ac:dyDescent="0.25">
      <c r="A64" s="20" t="s">
        <v>134</v>
      </c>
      <c r="B64" s="21">
        <v>455</v>
      </c>
      <c r="C64" s="22" t="s">
        <v>102</v>
      </c>
      <c r="D64" s="24" t="s">
        <v>110</v>
      </c>
      <c r="E64" s="95"/>
      <c r="F64" s="96"/>
      <c r="G64" s="22"/>
      <c r="H64" s="23">
        <f>SUM(H65)</f>
        <v>115.05</v>
      </c>
      <c r="I64" s="25" t="str">
        <f>C64 &amp; D64 &amp;E64 &amp; F64 &amp; G64</f>
        <v>0203</v>
      </c>
      <c r="J64" s="26" t="s">
        <v>46</v>
      </c>
      <c r="K64" s="23">
        <f t="shared" si="5"/>
        <v>120.2</v>
      </c>
      <c r="L64" s="23">
        <f t="shared" si="5"/>
        <v>124.4</v>
      </c>
    </row>
    <row r="65" spans="1:14" ht="31.5" x14ac:dyDescent="0.25">
      <c r="A65" s="20" t="s">
        <v>116</v>
      </c>
      <c r="B65" s="21">
        <v>455</v>
      </c>
      <c r="C65" s="22" t="s">
        <v>102</v>
      </c>
      <c r="D65" s="24" t="s">
        <v>110</v>
      </c>
      <c r="E65" s="98" t="s">
        <v>117</v>
      </c>
      <c r="F65" s="98"/>
      <c r="G65" s="22"/>
      <c r="H65" s="23">
        <f>SUM(H66)</f>
        <v>115.05</v>
      </c>
      <c r="I65" s="25"/>
      <c r="J65" s="26"/>
      <c r="K65" s="23">
        <f t="shared" si="5"/>
        <v>120.2</v>
      </c>
      <c r="L65" s="23">
        <f t="shared" si="5"/>
        <v>124.4</v>
      </c>
    </row>
    <row r="66" spans="1:14" ht="42" customHeight="1" x14ac:dyDescent="0.2">
      <c r="A66" s="29" t="s">
        <v>47</v>
      </c>
      <c r="B66" s="30">
        <v>455</v>
      </c>
      <c r="C66" s="31" t="s">
        <v>102</v>
      </c>
      <c r="D66" s="32" t="s">
        <v>110</v>
      </c>
      <c r="E66" s="98" t="s">
        <v>49</v>
      </c>
      <c r="F66" s="98"/>
      <c r="G66" s="31"/>
      <c r="H66" s="25">
        <f>SUM(H67:H68)</f>
        <v>115.05</v>
      </c>
      <c r="I66" s="25" t="str">
        <f>C66 &amp; D66 &amp;E66 &amp; F66 &amp; G66</f>
        <v>02039040051180</v>
      </c>
      <c r="J66" s="26" t="s">
        <v>48</v>
      </c>
      <c r="K66" s="25">
        <f>SUM(K67:K68)</f>
        <v>120.2</v>
      </c>
      <c r="L66" s="25">
        <f>SUM(L67:L68)</f>
        <v>124.4</v>
      </c>
    </row>
    <row r="67" spans="1:14" s="3" customFormat="1" ht="16.5" customHeight="1" x14ac:dyDescent="0.2">
      <c r="A67" s="33" t="s">
        <v>5</v>
      </c>
      <c r="B67" s="34">
        <v>455</v>
      </c>
      <c r="C67" s="35" t="s">
        <v>102</v>
      </c>
      <c r="D67" s="35" t="s">
        <v>110</v>
      </c>
      <c r="E67" s="97" t="s">
        <v>49</v>
      </c>
      <c r="F67" s="97"/>
      <c r="G67" s="36" t="s">
        <v>6</v>
      </c>
      <c r="H67" s="37">
        <v>88.364000000000004</v>
      </c>
      <c r="I67" s="38" t="str">
        <f>C67 &amp; D67 &amp;E67 &amp; F67 &amp; G67</f>
        <v>02039040051180121</v>
      </c>
      <c r="J67" s="39" t="str">
        <f>C67 &amp; D67 &amp;E67 &amp; F67 &amp; G67</f>
        <v>02039040051180121</v>
      </c>
      <c r="K67" s="37">
        <v>92.32</v>
      </c>
      <c r="L67" s="37">
        <v>95.545000000000002</v>
      </c>
    </row>
    <row r="68" spans="1:14" s="3" customFormat="1" ht="56.25" customHeight="1" x14ac:dyDescent="0.2">
      <c r="A68" s="33" t="s">
        <v>9</v>
      </c>
      <c r="B68" s="34">
        <v>455</v>
      </c>
      <c r="C68" s="35" t="s">
        <v>102</v>
      </c>
      <c r="D68" s="35" t="s">
        <v>110</v>
      </c>
      <c r="E68" s="97" t="s">
        <v>49</v>
      </c>
      <c r="F68" s="97"/>
      <c r="G68" s="36" t="s">
        <v>10</v>
      </c>
      <c r="H68" s="37">
        <v>26.686</v>
      </c>
      <c r="I68" s="38" t="str">
        <f>C68 &amp; D68 &amp;E68 &amp; F68 &amp; G68</f>
        <v>02039040051180129</v>
      </c>
      <c r="J68" s="39" t="str">
        <f>C68 &amp; D68 &amp;E68 &amp; F68 &amp; G68</f>
        <v>02039040051180129</v>
      </c>
      <c r="K68" s="37">
        <v>27.88</v>
      </c>
      <c r="L68" s="37">
        <v>28.855</v>
      </c>
    </row>
    <row r="69" spans="1:14" ht="31.5" x14ac:dyDescent="0.25">
      <c r="A69" s="20" t="s">
        <v>50</v>
      </c>
      <c r="B69" s="21">
        <v>455</v>
      </c>
      <c r="C69" s="22" t="s">
        <v>110</v>
      </c>
      <c r="D69" s="24"/>
      <c r="E69" s="95"/>
      <c r="F69" s="96"/>
      <c r="G69" s="22"/>
      <c r="H69" s="23">
        <f>SUM(H70)</f>
        <v>53.6</v>
      </c>
      <c r="I69" s="25" t="str">
        <f>C69 &amp; D69 &amp;E69 &amp; F69 &amp; G69</f>
        <v>03</v>
      </c>
      <c r="J69" s="26" t="s">
        <v>51</v>
      </c>
      <c r="K69" s="23">
        <f>SUM(K70)</f>
        <v>30</v>
      </c>
      <c r="L69" s="23">
        <f>SUM(L70)</f>
        <v>30</v>
      </c>
    </row>
    <row r="70" spans="1:14" ht="63" x14ac:dyDescent="0.25">
      <c r="A70" s="20" t="s">
        <v>228</v>
      </c>
      <c r="B70" s="21">
        <v>455</v>
      </c>
      <c r="C70" s="22" t="s">
        <v>110</v>
      </c>
      <c r="D70" s="24" t="s">
        <v>111</v>
      </c>
      <c r="E70" s="95"/>
      <c r="F70" s="96"/>
      <c r="G70" s="22"/>
      <c r="H70" s="23">
        <f>SUM(H71)</f>
        <v>53.6</v>
      </c>
      <c r="I70" s="25" t="str">
        <f>C70 &amp; D70 &amp;E70 &amp; F70 &amp; G70</f>
        <v>0310</v>
      </c>
      <c r="J70" s="26" t="s">
        <v>52</v>
      </c>
      <c r="K70" s="23">
        <f>SUM(K71)</f>
        <v>30</v>
      </c>
      <c r="L70" s="23">
        <f>SUM(L71)</f>
        <v>30</v>
      </c>
    </row>
    <row r="71" spans="1:14" ht="45.75" x14ac:dyDescent="0.25">
      <c r="A71" s="27" t="s">
        <v>226</v>
      </c>
      <c r="B71" s="28">
        <v>455</v>
      </c>
      <c r="C71" s="22" t="s">
        <v>110</v>
      </c>
      <c r="D71" s="24" t="s">
        <v>111</v>
      </c>
      <c r="E71" s="95" t="s">
        <v>66</v>
      </c>
      <c r="F71" s="96"/>
      <c r="G71" s="22"/>
      <c r="H71" s="23">
        <f>H72</f>
        <v>53.6</v>
      </c>
      <c r="I71" s="23" t="str">
        <f>I72</f>
        <v>03100100400000</v>
      </c>
      <c r="J71" s="23" t="str">
        <f>J72</f>
        <v>i4_00003100600200000000</v>
      </c>
      <c r="K71" s="23">
        <f>K72</f>
        <v>30</v>
      </c>
      <c r="L71" s="23">
        <f>L72</f>
        <v>30</v>
      </c>
    </row>
    <row r="72" spans="1:14" ht="18" customHeight="1" x14ac:dyDescent="0.25">
      <c r="A72" s="45" t="s">
        <v>171</v>
      </c>
      <c r="B72" s="46">
        <v>455</v>
      </c>
      <c r="C72" s="22" t="s">
        <v>110</v>
      </c>
      <c r="D72" s="24" t="s">
        <v>111</v>
      </c>
      <c r="E72" s="98" t="s">
        <v>74</v>
      </c>
      <c r="F72" s="98"/>
      <c r="G72" s="31"/>
      <c r="H72" s="25">
        <f>SUM(H73)</f>
        <v>53.6</v>
      </c>
      <c r="I72" s="25" t="str">
        <f>C72 &amp; D72 &amp;E72 &amp; F72 &amp; G72</f>
        <v>03100100400000</v>
      </c>
      <c r="J72" s="26" t="s">
        <v>54</v>
      </c>
      <c r="K72" s="25">
        <f>SUM(K73)</f>
        <v>30</v>
      </c>
      <c r="L72" s="25">
        <f>SUM(L73)</f>
        <v>30</v>
      </c>
    </row>
    <row r="73" spans="1:14" ht="35.25" customHeight="1" x14ac:dyDescent="0.25">
      <c r="A73" s="27" t="s">
        <v>172</v>
      </c>
      <c r="B73" s="28">
        <v>455</v>
      </c>
      <c r="C73" s="22" t="s">
        <v>110</v>
      </c>
      <c r="D73" s="24" t="s">
        <v>111</v>
      </c>
      <c r="E73" s="98" t="s">
        <v>173</v>
      </c>
      <c r="F73" s="98"/>
      <c r="G73" s="31"/>
      <c r="H73" s="25">
        <f>SUM(H74)</f>
        <v>53.6</v>
      </c>
      <c r="I73" s="25" t="str">
        <f>C73 &amp; D73 &amp;E73 &amp; F73 &amp; G73</f>
        <v>03100100426040</v>
      </c>
      <c r="J73" s="26" t="s">
        <v>56</v>
      </c>
      <c r="K73" s="25">
        <f>SUM(K74)</f>
        <v>30</v>
      </c>
      <c r="L73" s="25">
        <f>SUM(L74)</f>
        <v>30</v>
      </c>
      <c r="N73" s="1" t="s">
        <v>201</v>
      </c>
    </row>
    <row r="74" spans="1:14" s="3" customFormat="1" ht="34.5" customHeight="1" x14ac:dyDescent="0.25">
      <c r="A74" s="33" t="s">
        <v>142</v>
      </c>
      <c r="B74" s="34">
        <v>455</v>
      </c>
      <c r="C74" s="40" t="s">
        <v>110</v>
      </c>
      <c r="D74" s="40" t="s">
        <v>111</v>
      </c>
      <c r="E74" s="97" t="s">
        <v>173</v>
      </c>
      <c r="F74" s="97"/>
      <c r="G74" s="36" t="s">
        <v>15</v>
      </c>
      <c r="H74" s="37">
        <v>53.6</v>
      </c>
      <c r="I74" s="38" t="str">
        <f>C74 &amp; D74 &amp;E74 &amp; F74 &amp; G74</f>
        <v>03100100426040244</v>
      </c>
      <c r="J74" s="39" t="str">
        <f>C74 &amp; D74 &amp;E74 &amp; F74 &amp; G74</f>
        <v>03100100426040244</v>
      </c>
      <c r="K74" s="37">
        <v>30</v>
      </c>
      <c r="L74" s="37">
        <v>30</v>
      </c>
    </row>
    <row r="75" spans="1:14" ht="15.75" x14ac:dyDescent="0.25">
      <c r="A75" s="20" t="s">
        <v>57</v>
      </c>
      <c r="B75" s="21">
        <v>455</v>
      </c>
      <c r="C75" s="22" t="s">
        <v>106</v>
      </c>
      <c r="D75" s="24"/>
      <c r="E75" s="95"/>
      <c r="F75" s="96"/>
      <c r="G75" s="22"/>
      <c r="H75" s="23">
        <f>H76+H94</f>
        <v>1428.1857199999999</v>
      </c>
      <c r="I75" s="23" t="e">
        <f>I76+I94</f>
        <v>#VALUE!</v>
      </c>
      <c r="J75" s="23" t="e">
        <f>J76+J94</f>
        <v>#VALUE!</v>
      </c>
      <c r="K75" s="23">
        <f>K76+K94</f>
        <v>1152.45</v>
      </c>
      <c r="L75" s="23">
        <f>L76+L94</f>
        <v>1216.8699999999999</v>
      </c>
    </row>
    <row r="76" spans="1:14" ht="15.75" x14ac:dyDescent="0.25">
      <c r="A76" s="20" t="s">
        <v>132</v>
      </c>
      <c r="B76" s="21">
        <v>455</v>
      </c>
      <c r="C76" s="22" t="s">
        <v>106</v>
      </c>
      <c r="D76" s="24" t="s">
        <v>112</v>
      </c>
      <c r="E76" s="95"/>
      <c r="F76" s="96"/>
      <c r="G76" s="22"/>
      <c r="H76" s="23">
        <f>H77</f>
        <v>1406.6857199999999</v>
      </c>
      <c r="I76" s="23" t="e">
        <f>I77</f>
        <v>#VALUE!</v>
      </c>
      <c r="J76" s="23" t="e">
        <f>J77</f>
        <v>#VALUE!</v>
      </c>
      <c r="K76" s="23">
        <f>K77</f>
        <v>1151.95</v>
      </c>
      <c r="L76" s="23">
        <f>L77</f>
        <v>1216.3699999999999</v>
      </c>
    </row>
    <row r="77" spans="1:14" ht="81" customHeight="1" x14ac:dyDescent="0.25">
      <c r="A77" s="27" t="s">
        <v>231</v>
      </c>
      <c r="B77" s="28">
        <v>455</v>
      </c>
      <c r="C77" s="22" t="s">
        <v>106</v>
      </c>
      <c r="D77" s="24" t="s">
        <v>112</v>
      </c>
      <c r="E77" s="95" t="s">
        <v>84</v>
      </c>
      <c r="F77" s="96"/>
      <c r="G77" s="22"/>
      <c r="H77" s="23">
        <f>H78+H81</f>
        <v>1406.6857199999999</v>
      </c>
      <c r="I77" s="23" t="e">
        <f>I78+I81</f>
        <v>#VALUE!</v>
      </c>
      <c r="J77" s="23" t="e">
        <f>J78+J81</f>
        <v>#VALUE!</v>
      </c>
      <c r="K77" s="23">
        <f>K78+K81</f>
        <v>1151.95</v>
      </c>
      <c r="L77" s="23">
        <f>L78+L81</f>
        <v>1216.3699999999999</v>
      </c>
    </row>
    <row r="78" spans="1:14" ht="69.75" customHeight="1" x14ac:dyDescent="0.25">
      <c r="A78" s="27" t="s">
        <v>174</v>
      </c>
      <c r="B78" s="28">
        <v>455</v>
      </c>
      <c r="C78" s="22" t="s">
        <v>106</v>
      </c>
      <c r="D78" s="24" t="s">
        <v>112</v>
      </c>
      <c r="E78" s="98" t="s">
        <v>86</v>
      </c>
      <c r="F78" s="98"/>
      <c r="G78" s="31"/>
      <c r="H78" s="25">
        <f t="shared" ref="H78:L79" si="6">H79</f>
        <v>843.72562000000005</v>
      </c>
      <c r="I78" s="25" t="str">
        <f t="shared" si="6"/>
        <v>04090200123080244</v>
      </c>
      <c r="J78" s="25" t="str">
        <f t="shared" si="6"/>
        <v>04090200123080244</v>
      </c>
      <c r="K78" s="25">
        <f t="shared" si="6"/>
        <v>300.55</v>
      </c>
      <c r="L78" s="25">
        <f t="shared" si="6"/>
        <v>360.67</v>
      </c>
    </row>
    <row r="79" spans="1:14" ht="45.75" customHeight="1" x14ac:dyDescent="0.25">
      <c r="A79" s="27" t="s">
        <v>175</v>
      </c>
      <c r="B79" s="28">
        <v>455</v>
      </c>
      <c r="C79" s="22" t="s">
        <v>106</v>
      </c>
      <c r="D79" s="24" t="s">
        <v>112</v>
      </c>
      <c r="E79" s="98" t="s">
        <v>176</v>
      </c>
      <c r="F79" s="98"/>
      <c r="G79" s="31"/>
      <c r="H79" s="25">
        <f t="shared" si="6"/>
        <v>843.72562000000005</v>
      </c>
      <c r="I79" s="25" t="str">
        <f t="shared" si="6"/>
        <v>04090200123080244</v>
      </c>
      <c r="J79" s="25" t="str">
        <f t="shared" si="6"/>
        <v>04090200123080244</v>
      </c>
      <c r="K79" s="25">
        <f t="shared" si="6"/>
        <v>300.55</v>
      </c>
      <c r="L79" s="25">
        <f t="shared" si="6"/>
        <v>360.67</v>
      </c>
    </row>
    <row r="80" spans="1:14" s="3" customFormat="1" ht="39" customHeight="1" x14ac:dyDescent="0.25">
      <c r="A80" s="33" t="s">
        <v>142</v>
      </c>
      <c r="B80" s="34">
        <v>455</v>
      </c>
      <c r="C80" s="40" t="s">
        <v>106</v>
      </c>
      <c r="D80" s="40" t="s">
        <v>112</v>
      </c>
      <c r="E80" s="97" t="s">
        <v>176</v>
      </c>
      <c r="F80" s="97"/>
      <c r="G80" s="36" t="s">
        <v>15</v>
      </c>
      <c r="H80" s="37">
        <v>843.72562000000005</v>
      </c>
      <c r="I80" s="38" t="str">
        <f>C80 &amp; D80 &amp;E80 &amp; F80 &amp; G80</f>
        <v>04090200123080244</v>
      </c>
      <c r="J80" s="39" t="str">
        <f>C80 &amp; D80 &amp;E80 &amp; F80 &amp; G80</f>
        <v>04090200123080244</v>
      </c>
      <c r="K80" s="37">
        <v>300.55</v>
      </c>
      <c r="L80" s="37">
        <v>360.67</v>
      </c>
    </row>
    <row r="81" spans="1:12" s="3" customFormat="1" ht="30.75" x14ac:dyDescent="0.25">
      <c r="A81" s="75" t="s">
        <v>232</v>
      </c>
      <c r="B81" s="76">
        <v>455</v>
      </c>
      <c r="C81" s="24" t="s">
        <v>106</v>
      </c>
      <c r="D81" s="24" t="s">
        <v>112</v>
      </c>
      <c r="E81" s="99" t="s">
        <v>204</v>
      </c>
      <c r="F81" s="99"/>
      <c r="G81" s="62"/>
      <c r="H81" s="63">
        <f>H82+H84+H86+H88+H90+H92</f>
        <v>562.96010000000001</v>
      </c>
      <c r="I81" s="63" t="e">
        <f>I82+I84+I86+I88</f>
        <v>#VALUE!</v>
      </c>
      <c r="J81" s="63" t="e">
        <f>J82+J84+J86+J88</f>
        <v>#VALUE!</v>
      </c>
      <c r="K81" s="63">
        <f>K82+K84+K86+K88</f>
        <v>851.4</v>
      </c>
      <c r="L81" s="63">
        <f>L82+L84+L86+L88</f>
        <v>855.7</v>
      </c>
    </row>
    <row r="82" spans="1:12" s="3" customFormat="1" ht="45" customHeight="1" x14ac:dyDescent="0.25">
      <c r="A82" s="75" t="s">
        <v>211</v>
      </c>
      <c r="B82" s="76">
        <v>455</v>
      </c>
      <c r="C82" s="24" t="s">
        <v>106</v>
      </c>
      <c r="D82" s="24" t="s">
        <v>112</v>
      </c>
      <c r="E82" s="99" t="s">
        <v>212</v>
      </c>
      <c r="F82" s="99"/>
      <c r="G82" s="62"/>
      <c r="H82" s="63">
        <f>H83</f>
        <v>0</v>
      </c>
      <c r="I82" s="63">
        <f>I83</f>
        <v>0</v>
      </c>
      <c r="J82" s="63">
        <f>J83</f>
        <v>0</v>
      </c>
      <c r="K82" s="63">
        <f>K83</f>
        <v>499.4</v>
      </c>
      <c r="L82" s="63">
        <f>L83</f>
        <v>503.7</v>
      </c>
    </row>
    <row r="83" spans="1:12" s="3" customFormat="1" ht="15.75" x14ac:dyDescent="0.25">
      <c r="A83" s="33" t="s">
        <v>142</v>
      </c>
      <c r="B83" s="34">
        <v>455</v>
      </c>
      <c r="C83" s="40" t="s">
        <v>106</v>
      </c>
      <c r="D83" s="40" t="s">
        <v>112</v>
      </c>
      <c r="E83" s="97" t="s">
        <v>212</v>
      </c>
      <c r="F83" s="97"/>
      <c r="G83" s="36" t="s">
        <v>15</v>
      </c>
      <c r="H83" s="37">
        <v>0</v>
      </c>
      <c r="I83" s="38"/>
      <c r="J83" s="39"/>
      <c r="K83" s="37">
        <v>499.4</v>
      </c>
      <c r="L83" s="37">
        <v>503.7</v>
      </c>
    </row>
    <row r="84" spans="1:12" s="3" customFormat="1" ht="44.25" customHeight="1" x14ac:dyDescent="0.25">
      <c r="A84" s="27" t="s">
        <v>207</v>
      </c>
      <c r="B84" s="28">
        <v>455</v>
      </c>
      <c r="C84" s="24" t="s">
        <v>106</v>
      </c>
      <c r="D84" s="24" t="s">
        <v>112</v>
      </c>
      <c r="E84" s="99" t="s">
        <v>208</v>
      </c>
      <c r="F84" s="99"/>
      <c r="G84" s="62"/>
      <c r="H84" s="63">
        <f>H85</f>
        <v>38.771650000000001</v>
      </c>
      <c r="I84" s="63">
        <f>I85</f>
        <v>0</v>
      </c>
      <c r="J84" s="63">
        <f>J85</f>
        <v>0</v>
      </c>
      <c r="K84" s="63">
        <f>K85</f>
        <v>20</v>
      </c>
      <c r="L84" s="63">
        <f>L85</f>
        <v>20</v>
      </c>
    </row>
    <row r="85" spans="1:12" s="3" customFormat="1" ht="20.25" customHeight="1" x14ac:dyDescent="0.25">
      <c r="A85" s="33" t="s">
        <v>142</v>
      </c>
      <c r="B85" s="34">
        <v>455</v>
      </c>
      <c r="C85" s="40" t="s">
        <v>106</v>
      </c>
      <c r="D85" s="40" t="s">
        <v>112</v>
      </c>
      <c r="E85" s="97" t="s">
        <v>208</v>
      </c>
      <c r="F85" s="97"/>
      <c r="G85" s="36" t="s">
        <v>15</v>
      </c>
      <c r="H85" s="37">
        <v>38.771650000000001</v>
      </c>
      <c r="I85" s="38"/>
      <c r="J85" s="39"/>
      <c r="K85" s="37">
        <v>20</v>
      </c>
      <c r="L85" s="37">
        <v>20</v>
      </c>
    </row>
    <row r="86" spans="1:12" s="3" customFormat="1" ht="66.75" customHeight="1" x14ac:dyDescent="0.25">
      <c r="A86" s="27" t="s">
        <v>209</v>
      </c>
      <c r="B86" s="28">
        <v>455</v>
      </c>
      <c r="C86" s="22" t="s">
        <v>106</v>
      </c>
      <c r="D86" s="24" t="s">
        <v>112</v>
      </c>
      <c r="E86" s="98" t="s">
        <v>205</v>
      </c>
      <c r="F86" s="98"/>
      <c r="G86" s="31"/>
      <c r="H86" s="25">
        <f>SUM(H87)</f>
        <v>400.5</v>
      </c>
      <c r="I86" s="25" t="str">
        <f>C86 &amp; D86 &amp;E86 &amp; F86 &amp; G86</f>
        <v>04090200271520</v>
      </c>
      <c r="J86" s="26" t="s">
        <v>60</v>
      </c>
      <c r="K86" s="25">
        <f>SUM(K87)</f>
        <v>315</v>
      </c>
      <c r="L86" s="25">
        <f>SUM(L87)</f>
        <v>315</v>
      </c>
    </row>
    <row r="87" spans="1:12" s="3" customFormat="1" ht="21.75" customHeight="1" x14ac:dyDescent="0.25">
      <c r="A87" s="33" t="s">
        <v>142</v>
      </c>
      <c r="B87" s="34">
        <v>455</v>
      </c>
      <c r="C87" s="40" t="s">
        <v>106</v>
      </c>
      <c r="D87" s="40" t="s">
        <v>112</v>
      </c>
      <c r="E87" s="97" t="s">
        <v>205</v>
      </c>
      <c r="F87" s="97"/>
      <c r="G87" s="36" t="s">
        <v>15</v>
      </c>
      <c r="H87" s="37">
        <v>400.5</v>
      </c>
      <c r="I87" s="38" t="str">
        <f>C87 &amp; D87 &amp;E87 &amp; F87 &amp; G87</f>
        <v>04090200271520244</v>
      </c>
      <c r="J87" s="39" t="str">
        <f>C87 &amp; D87 &amp;E87 &amp; F87 &amp; G87</f>
        <v>04090200271520244</v>
      </c>
      <c r="K87" s="37">
        <v>315</v>
      </c>
      <c r="L87" s="37">
        <v>315</v>
      </c>
    </row>
    <row r="88" spans="1:12" s="3" customFormat="1" ht="64.5" customHeight="1" x14ac:dyDescent="0.25">
      <c r="A88" s="27" t="s">
        <v>210</v>
      </c>
      <c r="B88" s="28">
        <v>455</v>
      </c>
      <c r="C88" s="22" t="s">
        <v>106</v>
      </c>
      <c r="D88" s="24" t="s">
        <v>112</v>
      </c>
      <c r="E88" s="98" t="s">
        <v>206</v>
      </c>
      <c r="F88" s="98"/>
      <c r="G88" s="31"/>
      <c r="H88" s="25">
        <f>SUM(H89)</f>
        <v>44.5</v>
      </c>
      <c r="I88" s="25" t="str">
        <f>C88 &amp; D88 &amp;E88 &amp; F88 &amp; G88</f>
        <v>040902002S1520</v>
      </c>
      <c r="J88" s="26" t="s">
        <v>61</v>
      </c>
      <c r="K88" s="25">
        <f>SUM(K89)</f>
        <v>17</v>
      </c>
      <c r="L88" s="25">
        <f>SUM(L89)</f>
        <v>17</v>
      </c>
    </row>
    <row r="89" spans="1:12" s="3" customFormat="1" ht="24.75" customHeight="1" x14ac:dyDescent="0.25">
      <c r="A89" s="33" t="s">
        <v>142</v>
      </c>
      <c r="B89" s="34">
        <v>455</v>
      </c>
      <c r="C89" s="40" t="s">
        <v>106</v>
      </c>
      <c r="D89" s="40" t="s">
        <v>112</v>
      </c>
      <c r="E89" s="97" t="s">
        <v>206</v>
      </c>
      <c r="F89" s="97"/>
      <c r="G89" s="36" t="s">
        <v>15</v>
      </c>
      <c r="H89" s="37">
        <v>44.5</v>
      </c>
      <c r="I89" s="38" t="str">
        <f>C89 &amp; D89 &amp;E89 &amp; F89 &amp; G89</f>
        <v>040902002S1520244</v>
      </c>
      <c r="J89" s="39" t="str">
        <f>C89 &amp; D89 &amp;E89 &amp; F89 &amp; G89</f>
        <v>040902002S1520244</v>
      </c>
      <c r="K89" s="37">
        <v>17</v>
      </c>
      <c r="L89" s="37">
        <v>17</v>
      </c>
    </row>
    <row r="90" spans="1:12" s="3" customFormat="1" ht="67.5" customHeight="1" x14ac:dyDescent="0.25">
      <c r="A90" s="75" t="s">
        <v>251</v>
      </c>
      <c r="B90" s="76">
        <v>455</v>
      </c>
      <c r="C90" s="87" t="s">
        <v>106</v>
      </c>
      <c r="D90" s="87" t="s">
        <v>112</v>
      </c>
      <c r="E90" s="106" t="s">
        <v>205</v>
      </c>
      <c r="F90" s="107"/>
      <c r="G90" s="85"/>
      <c r="H90" s="63">
        <f>H91</f>
        <v>71.5</v>
      </c>
      <c r="I90" s="25"/>
      <c r="J90" s="60"/>
      <c r="K90" s="63"/>
      <c r="L90" s="63"/>
    </row>
    <row r="91" spans="1:12" s="3" customFormat="1" ht="24.75" customHeight="1" x14ac:dyDescent="0.25">
      <c r="A91" s="33" t="s">
        <v>142</v>
      </c>
      <c r="B91" s="34">
        <v>455</v>
      </c>
      <c r="C91" s="40" t="s">
        <v>106</v>
      </c>
      <c r="D91" s="40" t="s">
        <v>112</v>
      </c>
      <c r="E91" s="108" t="s">
        <v>205</v>
      </c>
      <c r="F91" s="109"/>
      <c r="G91" s="86" t="s">
        <v>15</v>
      </c>
      <c r="H91" s="37">
        <v>71.5</v>
      </c>
      <c r="I91" s="38"/>
      <c r="J91" s="39"/>
      <c r="K91" s="37"/>
      <c r="L91" s="37"/>
    </row>
    <row r="92" spans="1:12" s="3" customFormat="1" ht="71.25" customHeight="1" x14ac:dyDescent="0.25">
      <c r="A92" s="75" t="s">
        <v>252</v>
      </c>
      <c r="B92" s="76">
        <v>455</v>
      </c>
      <c r="C92" s="87" t="s">
        <v>106</v>
      </c>
      <c r="D92" s="87" t="s">
        <v>112</v>
      </c>
      <c r="E92" s="106" t="s">
        <v>206</v>
      </c>
      <c r="F92" s="107"/>
      <c r="G92" s="85"/>
      <c r="H92" s="63">
        <f>H93</f>
        <v>7.6884499999999996</v>
      </c>
      <c r="I92" s="25"/>
      <c r="J92" s="60"/>
      <c r="K92" s="63"/>
      <c r="L92" s="63"/>
    </row>
    <row r="93" spans="1:12" s="3" customFormat="1" ht="24.75" customHeight="1" x14ac:dyDescent="0.25">
      <c r="A93" s="33" t="s">
        <v>142</v>
      </c>
      <c r="B93" s="34">
        <v>455</v>
      </c>
      <c r="C93" s="40" t="s">
        <v>106</v>
      </c>
      <c r="D93" s="40" t="s">
        <v>112</v>
      </c>
      <c r="E93" s="108" t="s">
        <v>206</v>
      </c>
      <c r="F93" s="109"/>
      <c r="G93" s="86" t="s">
        <v>15</v>
      </c>
      <c r="H93" s="37">
        <v>7.6884499999999996</v>
      </c>
      <c r="I93" s="38"/>
      <c r="J93" s="39"/>
      <c r="K93" s="37"/>
      <c r="L93" s="37"/>
    </row>
    <row r="94" spans="1:12" ht="43.5" customHeight="1" x14ac:dyDescent="0.25">
      <c r="A94" s="20" t="s">
        <v>131</v>
      </c>
      <c r="B94" s="21">
        <v>455</v>
      </c>
      <c r="C94" s="22" t="s">
        <v>106</v>
      </c>
      <c r="D94" s="24" t="s">
        <v>113</v>
      </c>
      <c r="E94" s="95"/>
      <c r="F94" s="96"/>
      <c r="G94" s="22"/>
      <c r="H94" s="23">
        <f>H95+H99</f>
        <v>21.5</v>
      </c>
      <c r="I94" s="23">
        <f>I95+I99</f>
        <v>4120700000000</v>
      </c>
      <c r="J94" s="23" t="e">
        <f>J95+J99</f>
        <v>#VALUE!</v>
      </c>
      <c r="K94" s="23">
        <f>K95+K99</f>
        <v>0.5</v>
      </c>
      <c r="L94" s="23">
        <f>L95+L99</f>
        <v>0.5</v>
      </c>
    </row>
    <row r="95" spans="1:12" ht="63.75" customHeight="1" x14ac:dyDescent="0.25">
      <c r="A95" s="77" t="s">
        <v>229</v>
      </c>
      <c r="B95" s="28">
        <v>455</v>
      </c>
      <c r="C95" s="22" t="s">
        <v>106</v>
      </c>
      <c r="D95" s="24" t="s">
        <v>113</v>
      </c>
      <c r="E95" s="95" t="s">
        <v>177</v>
      </c>
      <c r="F95" s="96"/>
      <c r="G95" s="22"/>
      <c r="H95" s="23">
        <f>SUM(H96)</f>
        <v>0.5</v>
      </c>
      <c r="I95" s="23" t="str">
        <f>C95 &amp; D95 &amp;E95 &amp; F95 &amp; G95</f>
        <v>04120700000000</v>
      </c>
      <c r="J95" s="78" t="s">
        <v>62</v>
      </c>
      <c r="K95" s="23">
        <f t="shared" ref="K95:L97" si="7">SUM(K96)</f>
        <v>0.5</v>
      </c>
      <c r="L95" s="23">
        <f t="shared" si="7"/>
        <v>0.5</v>
      </c>
    </row>
    <row r="96" spans="1:12" ht="39" customHeight="1" x14ac:dyDescent="0.25">
      <c r="A96" s="77" t="s">
        <v>178</v>
      </c>
      <c r="B96" s="28">
        <v>455</v>
      </c>
      <c r="C96" s="22" t="s">
        <v>106</v>
      </c>
      <c r="D96" s="24" t="s">
        <v>113</v>
      </c>
      <c r="E96" s="104" t="s">
        <v>180</v>
      </c>
      <c r="F96" s="98"/>
      <c r="G96" s="31"/>
      <c r="H96" s="25">
        <f>SUM(H97)</f>
        <v>0.5</v>
      </c>
      <c r="I96" s="25" t="str">
        <f>C96 &amp; D96 &amp;E96 &amp; F96 &amp; G96</f>
        <v>04120700100000</v>
      </c>
      <c r="J96" s="26" t="s">
        <v>63</v>
      </c>
      <c r="K96" s="25">
        <f t="shared" si="7"/>
        <v>0.5</v>
      </c>
      <c r="L96" s="25">
        <f t="shared" si="7"/>
        <v>0.5</v>
      </c>
    </row>
    <row r="97" spans="1:12" ht="59.25" customHeight="1" x14ac:dyDescent="0.25">
      <c r="A97" s="77" t="s">
        <v>179</v>
      </c>
      <c r="B97" s="28">
        <v>455</v>
      </c>
      <c r="C97" s="22" t="s">
        <v>106</v>
      </c>
      <c r="D97" s="24" t="s">
        <v>113</v>
      </c>
      <c r="E97" s="104" t="s">
        <v>181</v>
      </c>
      <c r="F97" s="98"/>
      <c r="G97" s="31"/>
      <c r="H97" s="25">
        <f>SUM(H98)</f>
        <v>0.5</v>
      </c>
      <c r="I97" s="25" t="str">
        <f>C97 &amp; D97 &amp;E97 &amp; F97 &amp; G97</f>
        <v>04120700120140</v>
      </c>
      <c r="J97" s="26" t="s">
        <v>64</v>
      </c>
      <c r="K97" s="25">
        <f t="shared" si="7"/>
        <v>0.5</v>
      </c>
      <c r="L97" s="25">
        <f t="shared" si="7"/>
        <v>0.5</v>
      </c>
    </row>
    <row r="98" spans="1:12" s="3" customFormat="1" ht="33.75" customHeight="1" x14ac:dyDescent="0.25">
      <c r="A98" s="33" t="s">
        <v>142</v>
      </c>
      <c r="B98" s="34">
        <v>455</v>
      </c>
      <c r="C98" s="40" t="s">
        <v>106</v>
      </c>
      <c r="D98" s="40" t="s">
        <v>113</v>
      </c>
      <c r="E98" s="97" t="s">
        <v>181</v>
      </c>
      <c r="F98" s="97"/>
      <c r="G98" s="36" t="s">
        <v>15</v>
      </c>
      <c r="H98" s="37">
        <v>0.5</v>
      </c>
      <c r="I98" s="38" t="str">
        <f>C98 &amp; D98 &amp;E98 &amp; F98 &amp; G98</f>
        <v>04120700120140244</v>
      </c>
      <c r="J98" s="39" t="str">
        <f>C98 &amp; D98 &amp;E98 &amp; F98 &amp; G98</f>
        <v>04120700120140244</v>
      </c>
      <c r="K98" s="37">
        <v>0.5</v>
      </c>
      <c r="L98" s="37">
        <v>0.5</v>
      </c>
    </row>
    <row r="99" spans="1:12" s="3" customFormat="1" ht="78" customHeight="1" x14ac:dyDescent="0.25">
      <c r="A99" s="27" t="s">
        <v>230</v>
      </c>
      <c r="B99" s="28">
        <v>455</v>
      </c>
      <c r="C99" s="24" t="s">
        <v>106</v>
      </c>
      <c r="D99" s="24" t="s">
        <v>113</v>
      </c>
      <c r="E99" s="99" t="s">
        <v>213</v>
      </c>
      <c r="F99" s="99"/>
      <c r="G99" s="62"/>
      <c r="H99" s="63">
        <f>H100</f>
        <v>21</v>
      </c>
      <c r="I99" s="63">
        <f>I100</f>
        <v>0</v>
      </c>
      <c r="J99" s="63">
        <f>J100</f>
        <v>0</v>
      </c>
      <c r="K99" s="63">
        <f>K100</f>
        <v>0</v>
      </c>
      <c r="L99" s="63">
        <f>L100</f>
        <v>0</v>
      </c>
    </row>
    <row r="100" spans="1:12" s="3" customFormat="1" ht="42" customHeight="1" x14ac:dyDescent="0.25">
      <c r="A100" s="27" t="s">
        <v>240</v>
      </c>
      <c r="B100" s="28">
        <v>455</v>
      </c>
      <c r="C100" s="24" t="s">
        <v>106</v>
      </c>
      <c r="D100" s="24" t="s">
        <v>113</v>
      </c>
      <c r="E100" s="99" t="s">
        <v>241</v>
      </c>
      <c r="F100" s="99"/>
      <c r="G100" s="62"/>
      <c r="H100" s="63">
        <f t="shared" ref="H100:L101" si="8">H101</f>
        <v>21</v>
      </c>
      <c r="I100" s="63">
        <f t="shared" si="8"/>
        <v>0</v>
      </c>
      <c r="J100" s="63">
        <f t="shared" si="8"/>
        <v>0</v>
      </c>
      <c r="K100" s="63">
        <f t="shared" si="8"/>
        <v>0</v>
      </c>
      <c r="L100" s="63">
        <f t="shared" si="8"/>
        <v>0</v>
      </c>
    </row>
    <row r="101" spans="1:12" s="3" customFormat="1" ht="54.75" customHeight="1" x14ac:dyDescent="0.25">
      <c r="A101" s="75" t="s">
        <v>242</v>
      </c>
      <c r="B101" s="76">
        <v>455</v>
      </c>
      <c r="C101" s="24" t="s">
        <v>106</v>
      </c>
      <c r="D101" s="24" t="s">
        <v>113</v>
      </c>
      <c r="E101" s="99" t="s">
        <v>245</v>
      </c>
      <c r="F101" s="99"/>
      <c r="G101" s="62"/>
      <c r="H101" s="63">
        <f t="shared" si="8"/>
        <v>21</v>
      </c>
      <c r="I101" s="63">
        <f t="shared" si="8"/>
        <v>0</v>
      </c>
      <c r="J101" s="63">
        <f t="shared" si="8"/>
        <v>0</v>
      </c>
      <c r="K101" s="63">
        <f t="shared" si="8"/>
        <v>0</v>
      </c>
      <c r="L101" s="63">
        <f t="shared" si="8"/>
        <v>0</v>
      </c>
    </row>
    <row r="102" spans="1:12" s="3" customFormat="1" ht="15.75" x14ac:dyDescent="0.25">
      <c r="A102" s="33" t="s">
        <v>148</v>
      </c>
      <c r="B102" s="34">
        <v>455</v>
      </c>
      <c r="C102" s="40" t="s">
        <v>106</v>
      </c>
      <c r="D102" s="40" t="s">
        <v>113</v>
      </c>
      <c r="E102" s="97" t="s">
        <v>245</v>
      </c>
      <c r="F102" s="97"/>
      <c r="G102" s="36" t="s">
        <v>15</v>
      </c>
      <c r="H102" s="37">
        <v>21</v>
      </c>
      <c r="I102" s="38"/>
      <c r="J102" s="39"/>
      <c r="K102" s="37">
        <v>0</v>
      </c>
      <c r="L102" s="37">
        <v>0</v>
      </c>
    </row>
    <row r="103" spans="1:12" ht="15.75" x14ac:dyDescent="0.25">
      <c r="A103" s="20" t="s">
        <v>65</v>
      </c>
      <c r="B103" s="21">
        <v>455</v>
      </c>
      <c r="C103" s="22" t="s">
        <v>114</v>
      </c>
      <c r="D103" s="24"/>
      <c r="E103" s="95"/>
      <c r="F103" s="96"/>
      <c r="G103" s="22"/>
      <c r="H103" s="23">
        <f>SUM(H104)</f>
        <v>1556.00082</v>
      </c>
      <c r="I103" s="23">
        <f t="shared" ref="I103:L104" si="9">SUM(I104)</f>
        <v>10060200400000</v>
      </c>
      <c r="J103" s="23" t="e">
        <f t="shared" si="9"/>
        <v>#VALUE!</v>
      </c>
      <c r="K103" s="23">
        <f t="shared" si="9"/>
        <v>227.3</v>
      </c>
      <c r="L103" s="23">
        <f t="shared" si="9"/>
        <v>228.8</v>
      </c>
    </row>
    <row r="104" spans="1:12" ht="15.75" x14ac:dyDescent="0.25">
      <c r="A104" s="20" t="s">
        <v>135</v>
      </c>
      <c r="B104" s="21">
        <v>455</v>
      </c>
      <c r="C104" s="22" t="s">
        <v>114</v>
      </c>
      <c r="D104" s="24" t="s">
        <v>110</v>
      </c>
      <c r="E104" s="95"/>
      <c r="F104" s="96"/>
      <c r="G104" s="22"/>
      <c r="H104" s="23">
        <f>SUM(H105)</f>
        <v>1556.00082</v>
      </c>
      <c r="I104" s="23">
        <f t="shared" si="9"/>
        <v>10060200400000</v>
      </c>
      <c r="J104" s="23" t="e">
        <f t="shared" si="9"/>
        <v>#VALUE!</v>
      </c>
      <c r="K104" s="23">
        <f t="shared" si="9"/>
        <v>227.3</v>
      </c>
      <c r="L104" s="23">
        <f t="shared" si="9"/>
        <v>228.8</v>
      </c>
    </row>
    <row r="105" spans="1:12" ht="46.5" customHeight="1" x14ac:dyDescent="0.25">
      <c r="A105" s="27" t="s">
        <v>227</v>
      </c>
      <c r="B105" s="28">
        <v>455</v>
      </c>
      <c r="C105" s="22" t="s">
        <v>114</v>
      </c>
      <c r="D105" s="24" t="s">
        <v>110</v>
      </c>
      <c r="E105" s="95" t="s">
        <v>66</v>
      </c>
      <c r="F105" s="96"/>
      <c r="G105" s="22"/>
      <c r="H105" s="23">
        <f>SUM(H106+H110+H117)</f>
        <v>1556.00082</v>
      </c>
      <c r="I105" s="23">
        <f>SUM(I106+I110+I117)</f>
        <v>10060200400000</v>
      </c>
      <c r="J105" s="23" t="e">
        <f>SUM(J106+J110+J117)</f>
        <v>#VALUE!</v>
      </c>
      <c r="K105" s="23">
        <f>SUM(K106+K110+K117)</f>
        <v>227.3</v>
      </c>
      <c r="L105" s="23">
        <f>SUM(L106+L110+L117)</f>
        <v>228.8</v>
      </c>
    </row>
    <row r="106" spans="1:12" ht="15.75" x14ac:dyDescent="0.25">
      <c r="A106" s="29" t="s">
        <v>67</v>
      </c>
      <c r="B106" s="30">
        <v>455</v>
      </c>
      <c r="C106" s="22" t="s">
        <v>114</v>
      </c>
      <c r="D106" s="24" t="s">
        <v>110</v>
      </c>
      <c r="E106" s="98" t="s">
        <v>69</v>
      </c>
      <c r="F106" s="98"/>
      <c r="G106" s="31"/>
      <c r="H106" s="25">
        <f>SUM(H107)</f>
        <v>710</v>
      </c>
      <c r="I106" s="25" t="str">
        <f>C106 &amp; D106 &amp;E106 &amp; F106 &amp; G106</f>
        <v>05030100100000</v>
      </c>
      <c r="J106" s="26" t="s">
        <v>68</v>
      </c>
      <c r="K106" s="25">
        <f>SUM(K107)</f>
        <v>144.5</v>
      </c>
      <c r="L106" s="25">
        <f>SUM(L107)</f>
        <v>149.19999999999999</v>
      </c>
    </row>
    <row r="107" spans="1:12" ht="15.75" x14ac:dyDescent="0.25">
      <c r="A107" s="53" t="s">
        <v>182</v>
      </c>
      <c r="B107" s="28">
        <v>455</v>
      </c>
      <c r="C107" s="22" t="s">
        <v>114</v>
      </c>
      <c r="D107" s="24" t="s">
        <v>110</v>
      </c>
      <c r="E107" s="98" t="s">
        <v>70</v>
      </c>
      <c r="F107" s="98"/>
      <c r="G107" s="31"/>
      <c r="H107" s="25">
        <f>H108+H109</f>
        <v>710</v>
      </c>
      <c r="I107" s="25">
        <f>I108+I109</f>
        <v>5030100126010240</v>
      </c>
      <c r="J107" s="25">
        <f>J108+J109</f>
        <v>5030100126010240</v>
      </c>
      <c r="K107" s="25">
        <f>K108+K109</f>
        <v>144.5</v>
      </c>
      <c r="L107" s="25">
        <f>L108+L109</f>
        <v>149.19999999999999</v>
      </c>
    </row>
    <row r="108" spans="1:12" s="3" customFormat="1" ht="29.25" customHeight="1" x14ac:dyDescent="0.25">
      <c r="A108" s="33" t="s">
        <v>142</v>
      </c>
      <c r="B108" s="34">
        <v>455</v>
      </c>
      <c r="C108" s="40" t="s">
        <v>114</v>
      </c>
      <c r="D108" s="40" t="s">
        <v>110</v>
      </c>
      <c r="E108" s="97" t="s">
        <v>70</v>
      </c>
      <c r="F108" s="97"/>
      <c r="G108" s="36" t="s">
        <v>15</v>
      </c>
      <c r="H108" s="37">
        <v>280</v>
      </c>
      <c r="I108" s="38" t="str">
        <f>C108 &amp; D108 &amp;E108 &amp; F108 &amp; G108</f>
        <v>05030100126010244</v>
      </c>
      <c r="J108" s="39" t="str">
        <f>C108 &amp; D108 &amp;E108 &amp; F108 &amp; G108</f>
        <v>05030100126010244</v>
      </c>
      <c r="K108" s="37">
        <v>44.5</v>
      </c>
      <c r="L108" s="37">
        <v>49.2</v>
      </c>
    </row>
    <row r="109" spans="1:12" s="3" customFormat="1" ht="39" customHeight="1" x14ac:dyDescent="0.25">
      <c r="A109" s="33" t="s">
        <v>222</v>
      </c>
      <c r="B109" s="34">
        <v>455</v>
      </c>
      <c r="C109" s="40" t="s">
        <v>114</v>
      </c>
      <c r="D109" s="40" t="s">
        <v>110</v>
      </c>
      <c r="E109" s="97" t="s">
        <v>70</v>
      </c>
      <c r="F109" s="97"/>
      <c r="G109" s="36" t="s">
        <v>221</v>
      </c>
      <c r="H109" s="37">
        <v>430</v>
      </c>
      <c r="I109" s="38"/>
      <c r="J109" s="39"/>
      <c r="K109" s="37">
        <v>100</v>
      </c>
      <c r="L109" s="37">
        <v>100</v>
      </c>
    </row>
    <row r="110" spans="1:12" s="3" customFormat="1" ht="15.75" x14ac:dyDescent="0.25">
      <c r="A110" s="75" t="s">
        <v>140</v>
      </c>
      <c r="B110" s="76">
        <v>455</v>
      </c>
      <c r="C110" s="22" t="s">
        <v>114</v>
      </c>
      <c r="D110" s="24" t="s">
        <v>110</v>
      </c>
      <c r="E110" s="98" t="s">
        <v>127</v>
      </c>
      <c r="F110" s="98"/>
      <c r="G110" s="31"/>
      <c r="H110" s="63">
        <f>SUM(H111)+H115+H113</f>
        <v>381.8</v>
      </c>
      <c r="I110" s="63">
        <f t="shared" ref="H110:L111" si="10">SUM(I111)</f>
        <v>0</v>
      </c>
      <c r="J110" s="63">
        <f t="shared" si="10"/>
        <v>0</v>
      </c>
      <c r="K110" s="63">
        <f t="shared" si="10"/>
        <v>45.8</v>
      </c>
      <c r="L110" s="63">
        <f t="shared" si="10"/>
        <v>42.6</v>
      </c>
    </row>
    <row r="111" spans="1:12" ht="38.25" customHeight="1" x14ac:dyDescent="0.4">
      <c r="A111" s="27" t="s">
        <v>249</v>
      </c>
      <c r="B111" s="28">
        <v>455</v>
      </c>
      <c r="C111" s="22" t="s">
        <v>114</v>
      </c>
      <c r="D111" s="24" t="s">
        <v>110</v>
      </c>
      <c r="E111" s="98" t="s">
        <v>183</v>
      </c>
      <c r="F111" s="98"/>
      <c r="G111" s="31"/>
      <c r="H111" s="25">
        <f t="shared" si="10"/>
        <v>225.8</v>
      </c>
      <c r="I111" s="25">
        <f t="shared" si="10"/>
        <v>0</v>
      </c>
      <c r="J111" s="25">
        <f t="shared" si="10"/>
        <v>0</v>
      </c>
      <c r="K111" s="25">
        <f t="shared" si="10"/>
        <v>45.8</v>
      </c>
      <c r="L111" s="25">
        <f t="shared" si="10"/>
        <v>42.6</v>
      </c>
    </row>
    <row r="112" spans="1:12" s="3" customFormat="1" ht="34.5" customHeight="1" x14ac:dyDescent="0.25">
      <c r="A112" s="33" t="s">
        <v>142</v>
      </c>
      <c r="B112" s="34">
        <v>455</v>
      </c>
      <c r="C112" s="40" t="s">
        <v>114</v>
      </c>
      <c r="D112" s="40" t="s">
        <v>110</v>
      </c>
      <c r="E112" s="97" t="s">
        <v>183</v>
      </c>
      <c r="F112" s="97"/>
      <c r="G112" s="36" t="s">
        <v>15</v>
      </c>
      <c r="H112" s="37">
        <v>225.8</v>
      </c>
      <c r="I112" s="38" t="str">
        <f>C112 &amp; D112 &amp;E112 &amp; F112 &amp; G112</f>
        <v>05030100226020244</v>
      </c>
      <c r="J112" s="39" t="str">
        <f>C112 &amp; D112 &amp;E112 &amp; F112 &amp; G112</f>
        <v>05030100226020244</v>
      </c>
      <c r="K112" s="37">
        <v>45.8</v>
      </c>
      <c r="L112" s="37">
        <v>42.6</v>
      </c>
    </row>
    <row r="113" spans="1:12" s="3" customFormat="1" ht="73.5" customHeight="1" x14ac:dyDescent="0.25">
      <c r="A113" s="75" t="s">
        <v>253</v>
      </c>
      <c r="B113" s="76">
        <v>455</v>
      </c>
      <c r="C113" s="88" t="s">
        <v>114</v>
      </c>
      <c r="D113" s="88" t="s">
        <v>110</v>
      </c>
      <c r="E113" s="106" t="s">
        <v>254</v>
      </c>
      <c r="F113" s="107"/>
      <c r="G113" s="90"/>
      <c r="H113" s="63">
        <f>H114</f>
        <v>130</v>
      </c>
      <c r="I113" s="25"/>
      <c r="J113" s="60"/>
      <c r="K113" s="63"/>
      <c r="L113" s="63"/>
    </row>
    <row r="114" spans="1:12" s="3" customFormat="1" ht="51.75" customHeight="1" x14ac:dyDescent="0.25">
      <c r="A114" s="33" t="s">
        <v>142</v>
      </c>
      <c r="B114" s="34">
        <v>455</v>
      </c>
      <c r="C114" s="40" t="s">
        <v>114</v>
      </c>
      <c r="D114" s="40" t="s">
        <v>110</v>
      </c>
      <c r="E114" s="108" t="s">
        <v>254</v>
      </c>
      <c r="F114" s="109"/>
      <c r="G114" s="89" t="s">
        <v>15</v>
      </c>
      <c r="H114" s="37">
        <v>130</v>
      </c>
      <c r="I114" s="38"/>
      <c r="J114" s="39"/>
      <c r="K114" s="37"/>
      <c r="L114" s="37"/>
    </row>
    <row r="115" spans="1:12" s="3" customFormat="1" ht="114.75" customHeight="1" x14ac:dyDescent="0.25">
      <c r="A115" s="79" t="s">
        <v>243</v>
      </c>
      <c r="B115" s="80">
        <v>455</v>
      </c>
      <c r="C115" s="24" t="s">
        <v>114</v>
      </c>
      <c r="D115" s="24" t="s">
        <v>110</v>
      </c>
      <c r="E115" s="106" t="s">
        <v>238</v>
      </c>
      <c r="F115" s="107"/>
      <c r="G115" s="62"/>
      <c r="H115" s="63">
        <f>H116</f>
        <v>26</v>
      </c>
      <c r="I115" s="25"/>
      <c r="J115" s="60"/>
      <c r="K115" s="63"/>
      <c r="L115" s="63"/>
    </row>
    <row r="116" spans="1:12" s="3" customFormat="1" ht="34.5" customHeight="1" x14ac:dyDescent="0.25">
      <c r="A116" s="33" t="s">
        <v>142</v>
      </c>
      <c r="B116" s="34">
        <v>455</v>
      </c>
      <c r="C116" s="40" t="s">
        <v>114</v>
      </c>
      <c r="D116" s="40" t="s">
        <v>110</v>
      </c>
      <c r="E116" s="108" t="s">
        <v>238</v>
      </c>
      <c r="F116" s="109"/>
      <c r="G116" s="36" t="s">
        <v>15</v>
      </c>
      <c r="H116" s="37">
        <v>26</v>
      </c>
      <c r="I116" s="38"/>
      <c r="J116" s="39"/>
      <c r="K116" s="37"/>
      <c r="L116" s="37"/>
    </row>
    <row r="117" spans="1:12" ht="15.75" x14ac:dyDescent="0.25">
      <c r="A117" s="29" t="s">
        <v>141</v>
      </c>
      <c r="B117" s="30">
        <v>455</v>
      </c>
      <c r="C117" s="22" t="s">
        <v>114</v>
      </c>
      <c r="D117" s="24" t="s">
        <v>110</v>
      </c>
      <c r="E117" s="98" t="s">
        <v>72</v>
      </c>
      <c r="F117" s="98"/>
      <c r="G117" s="31"/>
      <c r="H117" s="25">
        <f>H118+H120</f>
        <v>464.20082000000002</v>
      </c>
      <c r="I117" s="25" t="str">
        <f>C117 &amp; D117 &amp;E117 &amp; F117 &amp; G117</f>
        <v>05030100300000</v>
      </c>
      <c r="J117" s="26" t="s">
        <v>71</v>
      </c>
      <c r="K117" s="25">
        <f>SUM(K118)</f>
        <v>37</v>
      </c>
      <c r="L117" s="25">
        <f>SUM(L118)</f>
        <v>37</v>
      </c>
    </row>
    <row r="118" spans="1:12" ht="36" customHeight="1" x14ac:dyDescent="0.25">
      <c r="A118" s="27" t="s">
        <v>184</v>
      </c>
      <c r="B118" s="28">
        <v>455</v>
      </c>
      <c r="C118" s="22" t="s">
        <v>114</v>
      </c>
      <c r="D118" s="24" t="s">
        <v>110</v>
      </c>
      <c r="E118" s="98" t="s">
        <v>185</v>
      </c>
      <c r="F118" s="98"/>
      <c r="G118" s="31"/>
      <c r="H118" s="25">
        <f>SUM(H119)</f>
        <v>212.76537999999999</v>
      </c>
      <c r="I118" s="25" t="str">
        <f>C118 &amp; D118 &amp;E118 &amp; F118 &amp; G118</f>
        <v>05030100326030</v>
      </c>
      <c r="J118" s="26" t="s">
        <v>73</v>
      </c>
      <c r="K118" s="25">
        <f>SUM(K119)</f>
        <v>37</v>
      </c>
      <c r="L118" s="25">
        <f>SUM(L119)</f>
        <v>37</v>
      </c>
    </row>
    <row r="119" spans="1:12" s="3" customFormat="1" ht="30" customHeight="1" x14ac:dyDescent="0.25">
      <c r="A119" s="33" t="s">
        <v>142</v>
      </c>
      <c r="B119" s="34">
        <v>455</v>
      </c>
      <c r="C119" s="40" t="s">
        <v>114</v>
      </c>
      <c r="D119" s="40" t="s">
        <v>110</v>
      </c>
      <c r="E119" s="97" t="s">
        <v>185</v>
      </c>
      <c r="F119" s="97"/>
      <c r="G119" s="36" t="s">
        <v>15</v>
      </c>
      <c r="H119" s="37">
        <v>212.76537999999999</v>
      </c>
      <c r="I119" s="38" t="str">
        <f>C119 &amp; D119 &amp;E119 &amp; F119 &amp; G119</f>
        <v>05030100326030244</v>
      </c>
      <c r="J119" s="39" t="str">
        <f>C119 &amp; D119 &amp;E119 &amp; F119 &amp; G119</f>
        <v>05030100326030244</v>
      </c>
      <c r="K119" s="37">
        <v>37</v>
      </c>
      <c r="L119" s="37">
        <v>37</v>
      </c>
    </row>
    <row r="120" spans="1:12" s="3" customFormat="1" ht="63.75" customHeight="1" x14ac:dyDescent="0.25">
      <c r="A120" s="75" t="s">
        <v>246</v>
      </c>
      <c r="B120" s="76">
        <v>455</v>
      </c>
      <c r="C120" s="24" t="s">
        <v>114</v>
      </c>
      <c r="D120" s="24" t="s">
        <v>110</v>
      </c>
      <c r="E120" s="106" t="s">
        <v>239</v>
      </c>
      <c r="F120" s="107"/>
      <c r="G120" s="62"/>
      <c r="H120" s="63">
        <f>H121</f>
        <v>251.43544</v>
      </c>
      <c r="I120" s="25"/>
      <c r="J120" s="60"/>
      <c r="K120" s="63"/>
      <c r="L120" s="63"/>
    </row>
    <row r="121" spans="1:12" s="3" customFormat="1" ht="46.5" customHeight="1" x14ac:dyDescent="0.25">
      <c r="A121" s="33" t="s">
        <v>142</v>
      </c>
      <c r="B121" s="34">
        <v>455</v>
      </c>
      <c r="C121" s="40" t="s">
        <v>114</v>
      </c>
      <c r="D121" s="40" t="s">
        <v>110</v>
      </c>
      <c r="E121" s="108" t="s">
        <v>239</v>
      </c>
      <c r="F121" s="109"/>
      <c r="G121" s="36" t="s">
        <v>15</v>
      </c>
      <c r="H121" s="37">
        <v>251.43544</v>
      </c>
      <c r="I121" s="38"/>
      <c r="J121" s="39"/>
      <c r="K121" s="37"/>
      <c r="L121" s="37"/>
    </row>
    <row r="122" spans="1:12" ht="15.75" x14ac:dyDescent="0.25">
      <c r="A122" s="20" t="s">
        <v>75</v>
      </c>
      <c r="B122" s="21">
        <v>455</v>
      </c>
      <c r="C122" s="22" t="s">
        <v>108</v>
      </c>
      <c r="D122" s="24"/>
      <c r="E122" s="95"/>
      <c r="F122" s="96"/>
      <c r="G122" s="22"/>
      <c r="H122" s="23">
        <f>SUM(H123)</f>
        <v>1</v>
      </c>
      <c r="I122" s="23">
        <f>SUM(I123)</f>
        <v>0</v>
      </c>
      <c r="J122" s="23">
        <f>SUM(J123)</f>
        <v>0</v>
      </c>
      <c r="K122" s="23">
        <f>SUM(K123)</f>
        <v>1</v>
      </c>
      <c r="L122" s="23">
        <f>SUM(L123)</f>
        <v>1</v>
      </c>
    </row>
    <row r="123" spans="1:12" ht="15.75" x14ac:dyDescent="0.25">
      <c r="A123" s="20" t="s">
        <v>136</v>
      </c>
      <c r="B123" s="21">
        <v>455</v>
      </c>
      <c r="C123" s="22" t="s">
        <v>108</v>
      </c>
      <c r="D123" s="24" t="s">
        <v>108</v>
      </c>
      <c r="E123" s="95"/>
      <c r="F123" s="96"/>
      <c r="G123" s="22"/>
      <c r="H123" s="23">
        <f>SUM(H124)</f>
        <v>1</v>
      </c>
      <c r="I123" s="25" t="str">
        <f>C123 &amp; D123 &amp;E123 &amp; F123 &amp; G123</f>
        <v>0707</v>
      </c>
      <c r="J123" s="26" t="s">
        <v>76</v>
      </c>
      <c r="K123" s="23">
        <f t="shared" ref="K123:L127" si="11">SUM(K124)</f>
        <v>1</v>
      </c>
      <c r="L123" s="23">
        <f t="shared" si="11"/>
        <v>1</v>
      </c>
    </row>
    <row r="124" spans="1:12" ht="72.75" customHeight="1" x14ac:dyDescent="0.25">
      <c r="A124" s="77" t="s">
        <v>214</v>
      </c>
      <c r="B124" s="28">
        <v>455</v>
      </c>
      <c r="C124" s="22" t="s">
        <v>108</v>
      </c>
      <c r="D124" s="24" t="s">
        <v>108</v>
      </c>
      <c r="E124" s="95" t="s">
        <v>77</v>
      </c>
      <c r="F124" s="96"/>
      <c r="G124" s="22"/>
      <c r="H124" s="23">
        <f t="shared" ref="H124:L125" si="12">H125</f>
        <v>1</v>
      </c>
      <c r="I124" s="23" t="str">
        <f t="shared" si="12"/>
        <v>07070410100000</v>
      </c>
      <c r="J124" s="23" t="str">
        <f t="shared" si="12"/>
        <v>i4_00007070400100000000</v>
      </c>
      <c r="K124" s="23">
        <f t="shared" si="12"/>
        <v>1</v>
      </c>
      <c r="L124" s="23">
        <f t="shared" si="12"/>
        <v>1</v>
      </c>
    </row>
    <row r="125" spans="1:12" ht="97.5" customHeight="1" x14ac:dyDescent="0.25">
      <c r="A125" s="77" t="s">
        <v>218</v>
      </c>
      <c r="B125" s="28">
        <v>455</v>
      </c>
      <c r="C125" s="22" t="s">
        <v>108</v>
      </c>
      <c r="D125" s="24" t="s">
        <v>108</v>
      </c>
      <c r="E125" s="95" t="s">
        <v>186</v>
      </c>
      <c r="F125" s="96"/>
      <c r="G125" s="22"/>
      <c r="H125" s="23">
        <f t="shared" si="12"/>
        <v>1</v>
      </c>
      <c r="I125" s="23" t="str">
        <f t="shared" si="12"/>
        <v>07070410100000</v>
      </c>
      <c r="J125" s="23" t="str">
        <f t="shared" si="12"/>
        <v>i4_00007070400100000000</v>
      </c>
      <c r="K125" s="23">
        <f t="shared" si="12"/>
        <v>1</v>
      </c>
      <c r="L125" s="23">
        <f t="shared" si="12"/>
        <v>1</v>
      </c>
    </row>
    <row r="126" spans="1:12" ht="44.25" customHeight="1" x14ac:dyDescent="0.25">
      <c r="A126" s="27" t="s">
        <v>78</v>
      </c>
      <c r="B126" s="28">
        <v>455</v>
      </c>
      <c r="C126" s="22" t="s">
        <v>108</v>
      </c>
      <c r="D126" s="24" t="s">
        <v>108</v>
      </c>
      <c r="E126" s="98" t="s">
        <v>187</v>
      </c>
      <c r="F126" s="98"/>
      <c r="G126" s="31"/>
      <c r="H126" s="25">
        <f>SUM(H127)</f>
        <v>1</v>
      </c>
      <c r="I126" s="25" t="str">
        <f>C126 &amp; D126 &amp;E126 &amp; F126 &amp; G126</f>
        <v>07070410100000</v>
      </c>
      <c r="J126" s="26" t="s">
        <v>79</v>
      </c>
      <c r="K126" s="25">
        <f t="shared" si="11"/>
        <v>1</v>
      </c>
      <c r="L126" s="25">
        <f t="shared" si="11"/>
        <v>1</v>
      </c>
    </row>
    <row r="127" spans="1:12" ht="51" customHeight="1" x14ac:dyDescent="0.25">
      <c r="A127" s="53" t="s">
        <v>188</v>
      </c>
      <c r="B127" s="28">
        <v>455</v>
      </c>
      <c r="C127" s="22" t="s">
        <v>108</v>
      </c>
      <c r="D127" s="24" t="s">
        <v>108</v>
      </c>
      <c r="E127" s="98" t="s">
        <v>189</v>
      </c>
      <c r="F127" s="98"/>
      <c r="G127" s="31"/>
      <c r="H127" s="25">
        <f>SUM(H128)</f>
        <v>1</v>
      </c>
      <c r="I127" s="25" t="str">
        <f>C127 &amp; D127 &amp;E127 &amp; F127 &amp; G127</f>
        <v>07070410120070</v>
      </c>
      <c r="J127" s="26" t="s">
        <v>80</v>
      </c>
      <c r="K127" s="25">
        <f t="shared" si="11"/>
        <v>1</v>
      </c>
      <c r="L127" s="25">
        <f t="shared" si="11"/>
        <v>1</v>
      </c>
    </row>
    <row r="128" spans="1:12" s="3" customFormat="1" ht="49.5" customHeight="1" x14ac:dyDescent="0.25">
      <c r="A128" s="81" t="s">
        <v>142</v>
      </c>
      <c r="B128" s="82">
        <v>455</v>
      </c>
      <c r="C128" s="40" t="s">
        <v>108</v>
      </c>
      <c r="D128" s="40" t="s">
        <v>108</v>
      </c>
      <c r="E128" s="97" t="s">
        <v>189</v>
      </c>
      <c r="F128" s="97"/>
      <c r="G128" s="36" t="s">
        <v>15</v>
      </c>
      <c r="H128" s="37">
        <v>1</v>
      </c>
      <c r="I128" s="38" t="str">
        <f>C128 &amp; D128 &amp;E128 &amp; F128 &amp; G128</f>
        <v>07070410120070244</v>
      </c>
      <c r="J128" s="39" t="str">
        <f>C128 &amp; D128 &amp;E128 &amp; F128 &amp; G128</f>
        <v>07070410120070244</v>
      </c>
      <c r="K128" s="37">
        <v>1</v>
      </c>
      <c r="L128" s="37">
        <v>1</v>
      </c>
    </row>
    <row r="129" spans="1:12" ht="15.75" x14ac:dyDescent="0.25">
      <c r="A129" s="20" t="s">
        <v>81</v>
      </c>
      <c r="B129" s="21">
        <v>455</v>
      </c>
      <c r="C129" s="22" t="s">
        <v>115</v>
      </c>
      <c r="D129" s="24"/>
      <c r="E129" s="95"/>
      <c r="F129" s="96"/>
      <c r="G129" s="22"/>
      <c r="H129" s="23">
        <f>SUM(H130)</f>
        <v>14.3</v>
      </c>
      <c r="I129" s="25" t="str">
        <f>C129 &amp; D129 &amp;E129 &amp; F129 &amp; G129</f>
        <v>08</v>
      </c>
      <c r="J129" s="26" t="s">
        <v>82</v>
      </c>
      <c r="K129" s="23">
        <f>SUM(K130)</f>
        <v>14.3</v>
      </c>
      <c r="L129" s="23">
        <f>SUM(L130)</f>
        <v>14.3</v>
      </c>
    </row>
    <row r="130" spans="1:12" ht="15.75" x14ac:dyDescent="0.25">
      <c r="A130" s="20" t="s">
        <v>137</v>
      </c>
      <c r="B130" s="21">
        <v>455</v>
      </c>
      <c r="C130" s="22" t="s">
        <v>115</v>
      </c>
      <c r="D130" s="24" t="s">
        <v>101</v>
      </c>
      <c r="E130" s="95"/>
      <c r="F130" s="96"/>
      <c r="G130" s="22"/>
      <c r="H130" s="23">
        <f>SUM(H131)</f>
        <v>14.3</v>
      </c>
      <c r="I130" s="25" t="str">
        <f>C130 &amp; D130 &amp;E130 &amp; F130 &amp; G130</f>
        <v>0801</v>
      </c>
      <c r="J130" s="26" t="s">
        <v>83</v>
      </c>
      <c r="K130" s="23">
        <f>SUM(K131)</f>
        <v>14.3</v>
      </c>
      <c r="L130" s="23">
        <f>SUM(L131)</f>
        <v>14.3</v>
      </c>
    </row>
    <row r="131" spans="1:12" ht="65.25" customHeight="1" x14ac:dyDescent="0.25">
      <c r="A131" s="27" t="s">
        <v>215</v>
      </c>
      <c r="B131" s="28">
        <v>455</v>
      </c>
      <c r="C131" s="22" t="s">
        <v>115</v>
      </c>
      <c r="D131" s="24" t="s">
        <v>101</v>
      </c>
      <c r="E131" s="95" t="s">
        <v>77</v>
      </c>
      <c r="F131" s="96"/>
      <c r="G131" s="22"/>
      <c r="H131" s="23">
        <f>H132</f>
        <v>14.3</v>
      </c>
      <c r="I131" s="23" t="str">
        <f>I135</f>
        <v>08010420120080244</v>
      </c>
      <c r="J131" s="23" t="str">
        <f>J135</f>
        <v>08010420120080244</v>
      </c>
      <c r="K131" s="23">
        <f>K135</f>
        <v>14.3</v>
      </c>
      <c r="L131" s="23">
        <f>L135</f>
        <v>14.3</v>
      </c>
    </row>
    <row r="132" spans="1:12" ht="101.25" customHeight="1" x14ac:dyDescent="0.25">
      <c r="A132" s="77" t="s">
        <v>216</v>
      </c>
      <c r="B132" s="28">
        <v>455</v>
      </c>
      <c r="C132" s="22" t="s">
        <v>115</v>
      </c>
      <c r="D132" s="24" t="s">
        <v>101</v>
      </c>
      <c r="E132" s="98" t="s">
        <v>190</v>
      </c>
      <c r="F132" s="98"/>
      <c r="G132" s="31"/>
      <c r="H132" s="25">
        <f>SUM(H133)</f>
        <v>14.3</v>
      </c>
      <c r="I132" s="25" t="str">
        <f>C132 &amp; D132 &amp;E132 &amp; F132 &amp; G132</f>
        <v>08010420000000</v>
      </c>
      <c r="J132" s="26" t="s">
        <v>85</v>
      </c>
      <c r="K132" s="25">
        <f>SUM(K133)</f>
        <v>14.3</v>
      </c>
      <c r="L132" s="25">
        <f>SUM(L133)</f>
        <v>14.3</v>
      </c>
    </row>
    <row r="133" spans="1:12" ht="33.75" customHeight="1" x14ac:dyDescent="0.25">
      <c r="A133" s="45" t="s">
        <v>191</v>
      </c>
      <c r="B133" s="46">
        <v>455</v>
      </c>
      <c r="C133" s="22" t="s">
        <v>115</v>
      </c>
      <c r="D133" s="24" t="s">
        <v>101</v>
      </c>
      <c r="E133" s="98" t="s">
        <v>192</v>
      </c>
      <c r="F133" s="98"/>
      <c r="G133" s="31"/>
      <c r="H133" s="25">
        <f t="shared" ref="H133:L134" si="13">H134</f>
        <v>14.3</v>
      </c>
      <c r="I133" s="25" t="str">
        <f t="shared" si="13"/>
        <v>08010420120080244</v>
      </c>
      <c r="J133" s="25" t="str">
        <f t="shared" si="13"/>
        <v>08010420120080244</v>
      </c>
      <c r="K133" s="25">
        <f t="shared" si="13"/>
        <v>14.3</v>
      </c>
      <c r="L133" s="25">
        <f t="shared" si="13"/>
        <v>14.3</v>
      </c>
    </row>
    <row r="134" spans="1:12" ht="33.75" customHeight="1" x14ac:dyDescent="0.25">
      <c r="A134" s="45" t="s">
        <v>193</v>
      </c>
      <c r="B134" s="46">
        <v>455</v>
      </c>
      <c r="C134" s="22" t="s">
        <v>115</v>
      </c>
      <c r="D134" s="24" t="s">
        <v>101</v>
      </c>
      <c r="E134" s="98" t="s">
        <v>194</v>
      </c>
      <c r="F134" s="98"/>
      <c r="G134" s="31"/>
      <c r="H134" s="25">
        <f t="shared" si="13"/>
        <v>14.3</v>
      </c>
      <c r="I134" s="25" t="str">
        <f t="shared" si="13"/>
        <v>08010420120080244</v>
      </c>
      <c r="J134" s="25" t="str">
        <f t="shared" si="13"/>
        <v>08010420120080244</v>
      </c>
      <c r="K134" s="25">
        <f t="shared" si="13"/>
        <v>14.3</v>
      </c>
      <c r="L134" s="25">
        <f t="shared" si="13"/>
        <v>14.3</v>
      </c>
    </row>
    <row r="135" spans="1:12" s="3" customFormat="1" ht="41.25" customHeight="1" x14ac:dyDescent="0.25">
      <c r="A135" s="33" t="s">
        <v>142</v>
      </c>
      <c r="B135" s="34">
        <v>455</v>
      </c>
      <c r="C135" s="40" t="s">
        <v>115</v>
      </c>
      <c r="D135" s="40" t="s">
        <v>101</v>
      </c>
      <c r="E135" s="97" t="s">
        <v>194</v>
      </c>
      <c r="F135" s="97"/>
      <c r="G135" s="36" t="s">
        <v>15</v>
      </c>
      <c r="H135" s="37">
        <v>14.3</v>
      </c>
      <c r="I135" s="38" t="str">
        <f t="shared" ref="I135:I147" si="14">C135 &amp; D135 &amp;E135 &amp; F135 &amp; G135</f>
        <v>08010420120080244</v>
      </c>
      <c r="J135" s="39" t="str">
        <f>C135 &amp; D135 &amp;E135 &amp; F135 &amp; G135</f>
        <v>08010420120080244</v>
      </c>
      <c r="K135" s="37">
        <v>14.3</v>
      </c>
      <c r="L135" s="37">
        <v>14.3</v>
      </c>
    </row>
    <row r="136" spans="1:12" ht="15.75" x14ac:dyDescent="0.25">
      <c r="A136" s="20" t="s">
        <v>87</v>
      </c>
      <c r="B136" s="21">
        <v>455</v>
      </c>
      <c r="C136" s="22" t="s">
        <v>111</v>
      </c>
      <c r="D136" s="24"/>
      <c r="E136" s="95"/>
      <c r="F136" s="96"/>
      <c r="G136" s="22"/>
      <c r="H136" s="23">
        <f>SUM(H137)</f>
        <v>101.245</v>
      </c>
      <c r="I136" s="25" t="str">
        <f t="shared" si="14"/>
        <v>10</v>
      </c>
      <c r="J136" s="26" t="s">
        <v>88</v>
      </c>
      <c r="K136" s="23">
        <f t="shared" ref="K136:L139" si="15">SUM(K137)</f>
        <v>97</v>
      </c>
      <c r="L136" s="23">
        <f t="shared" si="15"/>
        <v>97</v>
      </c>
    </row>
    <row r="137" spans="1:12" ht="15.75" x14ac:dyDescent="0.25">
      <c r="A137" s="20" t="s">
        <v>138</v>
      </c>
      <c r="B137" s="21">
        <v>455</v>
      </c>
      <c r="C137" s="22" t="s">
        <v>111</v>
      </c>
      <c r="D137" s="24" t="s">
        <v>101</v>
      </c>
      <c r="E137" s="95"/>
      <c r="F137" s="96"/>
      <c r="G137" s="22"/>
      <c r="H137" s="23">
        <f>SUM(H138)</f>
        <v>101.245</v>
      </c>
      <c r="I137" s="25" t="str">
        <f t="shared" si="14"/>
        <v>1001</v>
      </c>
      <c r="J137" s="26" t="s">
        <v>89</v>
      </c>
      <c r="K137" s="23">
        <f t="shared" si="15"/>
        <v>97</v>
      </c>
      <c r="L137" s="23">
        <f t="shared" si="15"/>
        <v>97</v>
      </c>
    </row>
    <row r="138" spans="1:12" ht="28.5" customHeight="1" x14ac:dyDescent="0.25">
      <c r="A138" s="29" t="s">
        <v>124</v>
      </c>
      <c r="B138" s="30">
        <v>455</v>
      </c>
      <c r="C138" s="22" t="s">
        <v>111</v>
      </c>
      <c r="D138" s="24" t="s">
        <v>101</v>
      </c>
      <c r="E138" s="98" t="s">
        <v>125</v>
      </c>
      <c r="F138" s="98"/>
      <c r="G138" s="22"/>
      <c r="H138" s="23">
        <f>SUM(H139)</f>
        <v>101.245</v>
      </c>
      <c r="I138" s="25"/>
      <c r="J138" s="26"/>
      <c r="K138" s="23">
        <f t="shared" si="15"/>
        <v>97</v>
      </c>
      <c r="L138" s="23">
        <f t="shared" si="15"/>
        <v>97</v>
      </c>
    </row>
    <row r="139" spans="1:12" ht="27" customHeight="1" x14ac:dyDescent="0.25">
      <c r="A139" s="29" t="s">
        <v>90</v>
      </c>
      <c r="B139" s="30">
        <v>455</v>
      </c>
      <c r="C139" s="22" t="s">
        <v>111</v>
      </c>
      <c r="D139" s="24" t="s">
        <v>101</v>
      </c>
      <c r="E139" s="98" t="s">
        <v>195</v>
      </c>
      <c r="F139" s="98"/>
      <c r="G139" s="31"/>
      <c r="H139" s="25">
        <f>SUM(H140)</f>
        <v>101.245</v>
      </c>
      <c r="I139" s="25" t="str">
        <f t="shared" si="14"/>
        <v>10019110003000</v>
      </c>
      <c r="J139" s="26" t="s">
        <v>91</v>
      </c>
      <c r="K139" s="25">
        <f t="shared" si="15"/>
        <v>97</v>
      </c>
      <c r="L139" s="25">
        <f t="shared" si="15"/>
        <v>97</v>
      </c>
    </row>
    <row r="140" spans="1:12" s="3" customFormat="1" ht="36" customHeight="1" x14ac:dyDescent="0.25">
      <c r="A140" s="33" t="s">
        <v>235</v>
      </c>
      <c r="B140" s="34">
        <v>455</v>
      </c>
      <c r="C140" s="40" t="s">
        <v>111</v>
      </c>
      <c r="D140" s="40" t="s">
        <v>101</v>
      </c>
      <c r="E140" s="97" t="s">
        <v>195</v>
      </c>
      <c r="F140" s="97"/>
      <c r="G140" s="36" t="s">
        <v>236</v>
      </c>
      <c r="H140" s="37">
        <v>101.245</v>
      </c>
      <c r="I140" s="38" t="str">
        <f t="shared" si="14"/>
        <v>10019110003000312</v>
      </c>
      <c r="J140" s="39" t="str">
        <f>C140 &amp; D140 &amp;E140 &amp; F140 &amp; G140</f>
        <v>10019110003000312</v>
      </c>
      <c r="K140" s="37">
        <v>97</v>
      </c>
      <c r="L140" s="37">
        <v>97</v>
      </c>
    </row>
    <row r="141" spans="1:12" ht="15.75" x14ac:dyDescent="0.25">
      <c r="A141" s="20" t="s">
        <v>92</v>
      </c>
      <c r="B141" s="21">
        <v>455</v>
      </c>
      <c r="C141" s="22" t="s">
        <v>104</v>
      </c>
      <c r="D141" s="24"/>
      <c r="E141" s="95"/>
      <c r="F141" s="96"/>
      <c r="G141" s="22"/>
      <c r="H141" s="23">
        <f>SUM(H142)</f>
        <v>4.4000000000000004</v>
      </c>
      <c r="I141" s="25" t="str">
        <f t="shared" si="14"/>
        <v>11</v>
      </c>
      <c r="J141" s="26" t="s">
        <v>93</v>
      </c>
      <c r="K141" s="23">
        <f t="shared" ref="K141:L145" si="16">SUM(K142)</f>
        <v>4.4000000000000004</v>
      </c>
      <c r="L141" s="23">
        <f t="shared" si="16"/>
        <v>4.4000000000000004</v>
      </c>
    </row>
    <row r="142" spans="1:12" ht="15.75" x14ac:dyDescent="0.25">
      <c r="A142" s="20" t="s">
        <v>139</v>
      </c>
      <c r="B142" s="21">
        <v>455</v>
      </c>
      <c r="C142" s="22" t="s">
        <v>104</v>
      </c>
      <c r="D142" s="24" t="s">
        <v>101</v>
      </c>
      <c r="E142" s="95"/>
      <c r="F142" s="96"/>
      <c r="G142" s="22"/>
      <c r="H142" s="23">
        <f>SUM(H143)</f>
        <v>4.4000000000000004</v>
      </c>
      <c r="I142" s="25" t="str">
        <f t="shared" si="14"/>
        <v>1101</v>
      </c>
      <c r="J142" s="26" t="s">
        <v>94</v>
      </c>
      <c r="K142" s="23">
        <f t="shared" si="16"/>
        <v>4.4000000000000004</v>
      </c>
      <c r="L142" s="23">
        <f t="shared" si="16"/>
        <v>4.4000000000000004</v>
      </c>
    </row>
    <row r="143" spans="1:12" ht="85.5" customHeight="1" x14ac:dyDescent="0.25">
      <c r="A143" s="27" t="s">
        <v>250</v>
      </c>
      <c r="B143" s="28">
        <v>455</v>
      </c>
      <c r="C143" s="22" t="s">
        <v>104</v>
      </c>
      <c r="D143" s="24" t="s">
        <v>101</v>
      </c>
      <c r="E143" s="95" t="s">
        <v>77</v>
      </c>
      <c r="F143" s="96"/>
      <c r="G143" s="22"/>
      <c r="H143" s="23">
        <f>SUM(H144)</f>
        <v>4.4000000000000004</v>
      </c>
      <c r="I143" s="23">
        <f>SUM(I144)</f>
        <v>0</v>
      </c>
      <c r="J143" s="23">
        <f>SUM(J144)</f>
        <v>0</v>
      </c>
      <c r="K143" s="23">
        <f t="shared" si="16"/>
        <v>4.4000000000000004</v>
      </c>
      <c r="L143" s="23">
        <f t="shared" si="16"/>
        <v>4.4000000000000004</v>
      </c>
    </row>
    <row r="144" spans="1:12" ht="108" customHeight="1" x14ac:dyDescent="0.25">
      <c r="A144" s="53" t="s">
        <v>217</v>
      </c>
      <c r="B144" s="28">
        <v>455</v>
      </c>
      <c r="C144" s="22" t="s">
        <v>104</v>
      </c>
      <c r="D144" s="24" t="s">
        <v>101</v>
      </c>
      <c r="E144" s="98" t="s">
        <v>196</v>
      </c>
      <c r="F144" s="98"/>
      <c r="G144" s="31"/>
      <c r="H144" s="25">
        <f>SUM(H145)</f>
        <v>4.4000000000000004</v>
      </c>
      <c r="I144" s="25" t="str">
        <f t="shared" si="14"/>
        <v>11010430000000</v>
      </c>
      <c r="J144" s="26" t="s">
        <v>96</v>
      </c>
      <c r="K144" s="25">
        <f t="shared" si="16"/>
        <v>4.4000000000000004</v>
      </c>
      <c r="L144" s="25">
        <f t="shared" si="16"/>
        <v>4.4000000000000004</v>
      </c>
    </row>
    <row r="145" spans="1:12" ht="45.75" customHeight="1" x14ac:dyDescent="0.25">
      <c r="A145" s="27" t="s">
        <v>197</v>
      </c>
      <c r="B145" s="28">
        <v>455</v>
      </c>
      <c r="C145" s="22" t="s">
        <v>104</v>
      </c>
      <c r="D145" s="24" t="s">
        <v>101</v>
      </c>
      <c r="E145" s="98" t="s">
        <v>199</v>
      </c>
      <c r="F145" s="98"/>
      <c r="G145" s="31"/>
      <c r="H145" s="25">
        <f>SUM(H146)</f>
        <v>4.4000000000000004</v>
      </c>
      <c r="I145" s="25" t="str">
        <f t="shared" si="14"/>
        <v>11010430100000</v>
      </c>
      <c r="J145" s="26" t="s">
        <v>98</v>
      </c>
      <c r="K145" s="25">
        <f t="shared" si="16"/>
        <v>4.4000000000000004</v>
      </c>
      <c r="L145" s="25">
        <f t="shared" si="16"/>
        <v>4.4000000000000004</v>
      </c>
    </row>
    <row r="146" spans="1:12" s="3" customFormat="1" ht="36" customHeight="1" x14ac:dyDescent="0.25">
      <c r="A146" s="27" t="s">
        <v>198</v>
      </c>
      <c r="B146" s="28">
        <v>455</v>
      </c>
      <c r="C146" s="24" t="s">
        <v>104</v>
      </c>
      <c r="D146" s="24" t="s">
        <v>101</v>
      </c>
      <c r="E146" s="99" t="s">
        <v>200</v>
      </c>
      <c r="F146" s="99"/>
      <c r="G146" s="62"/>
      <c r="H146" s="63">
        <f>H147</f>
        <v>4.4000000000000004</v>
      </c>
      <c r="I146" s="63" t="str">
        <f>I147</f>
        <v>11010430120090244</v>
      </c>
      <c r="J146" s="63" t="str">
        <f>J147</f>
        <v>i4_00011010300200000000</v>
      </c>
      <c r="K146" s="63">
        <f>K147</f>
        <v>4.4000000000000004</v>
      </c>
      <c r="L146" s="63">
        <f>L147</f>
        <v>4.4000000000000004</v>
      </c>
    </row>
    <row r="147" spans="1:12" ht="15.75" x14ac:dyDescent="0.25">
      <c r="A147" s="33" t="s">
        <v>142</v>
      </c>
      <c r="B147" s="34">
        <v>455</v>
      </c>
      <c r="C147" s="49" t="s">
        <v>104</v>
      </c>
      <c r="D147" s="49" t="s">
        <v>101</v>
      </c>
      <c r="E147" s="100" t="s">
        <v>200</v>
      </c>
      <c r="F147" s="100"/>
      <c r="G147" s="50" t="s">
        <v>15</v>
      </c>
      <c r="H147" s="51">
        <v>4.4000000000000004</v>
      </c>
      <c r="I147" s="51" t="str">
        <f t="shared" si="14"/>
        <v>11010430120090244</v>
      </c>
      <c r="J147" s="52" t="s">
        <v>99</v>
      </c>
      <c r="K147" s="51">
        <v>4.4000000000000004</v>
      </c>
      <c r="L147" s="51">
        <v>4.4000000000000004</v>
      </c>
    </row>
    <row r="148" spans="1:12" ht="0.75" customHeight="1" x14ac:dyDescent="0.2">
      <c r="A148" s="29"/>
      <c r="B148" s="29"/>
      <c r="C148" s="83"/>
      <c r="D148" s="83"/>
      <c r="E148" s="83"/>
      <c r="F148" s="83"/>
      <c r="G148" s="83"/>
      <c r="H148" s="25"/>
      <c r="I148" s="25"/>
      <c r="J148" s="26"/>
      <c r="K148" s="25"/>
      <c r="L148" s="25"/>
    </row>
    <row r="149" spans="1:12" ht="15.75" x14ac:dyDescent="0.25">
      <c r="A149" s="20" t="s">
        <v>105</v>
      </c>
      <c r="B149" s="20"/>
      <c r="C149" s="83"/>
      <c r="D149" s="83"/>
      <c r="E149" s="83"/>
      <c r="F149" s="83"/>
      <c r="G149" s="83"/>
      <c r="H149" s="23">
        <f>SUM(H6+H63+H69+H75+H103+H122+H129+H136+H141+H61)</f>
        <v>7637.5315399999999</v>
      </c>
      <c r="I149" s="84"/>
      <c r="J149" s="26"/>
      <c r="K149" s="23">
        <f>SUM(K6+K63+K69+K75+K103+K122+K129+K136+K141)</f>
        <v>5682.45</v>
      </c>
      <c r="L149" s="23">
        <f>SUM(L6+L63+L69+L75+L103+L122+L129+L136+L141)</f>
        <v>5882.87</v>
      </c>
    </row>
    <row r="150" spans="1:12" x14ac:dyDescent="0.2">
      <c r="I150" s="4"/>
      <c r="J150" s="4"/>
    </row>
    <row r="151" spans="1:12" x14ac:dyDescent="0.2">
      <c r="I151" s="4"/>
      <c r="J151" s="4"/>
    </row>
    <row r="152" spans="1:12" x14ac:dyDescent="0.2">
      <c r="I152" s="4"/>
      <c r="J152" s="4"/>
    </row>
    <row r="153" spans="1:12" x14ac:dyDescent="0.2">
      <c r="A153" s="17"/>
      <c r="B153" s="17"/>
      <c r="I153" s="4"/>
      <c r="J153" s="4"/>
    </row>
    <row r="154" spans="1:12" x14ac:dyDescent="0.2">
      <c r="A154" s="17"/>
      <c r="B154" s="17"/>
      <c r="I154" s="4"/>
      <c r="J154" s="4"/>
    </row>
    <row r="155" spans="1:12" x14ac:dyDescent="0.2">
      <c r="A155" s="17"/>
      <c r="B155" s="17"/>
      <c r="I155" s="4"/>
      <c r="J155" s="4"/>
    </row>
    <row r="156" spans="1:12" x14ac:dyDescent="0.2">
      <c r="A156" s="17"/>
      <c r="B156" s="17"/>
    </row>
    <row r="157" spans="1:12" x14ac:dyDescent="0.2">
      <c r="A157" s="17"/>
      <c r="B157" s="17"/>
    </row>
    <row r="158" spans="1:12" x14ac:dyDescent="0.2">
      <c r="A158" s="17"/>
      <c r="B158" s="17"/>
    </row>
    <row r="159" spans="1:12" x14ac:dyDescent="0.2">
      <c r="A159" s="17"/>
      <c r="B159" s="17"/>
    </row>
    <row r="160" spans="1:12" x14ac:dyDescent="0.2">
      <c r="A160" s="17"/>
      <c r="B160" s="17"/>
    </row>
    <row r="161" spans="1:12" x14ac:dyDescent="0.2">
      <c r="A161" s="17"/>
      <c r="B161" s="17"/>
    </row>
    <row r="162" spans="1:12" x14ac:dyDescent="0.2">
      <c r="A162" s="17"/>
      <c r="B162" s="17"/>
    </row>
    <row r="163" spans="1:12" x14ac:dyDescent="0.2">
      <c r="A163" s="17"/>
      <c r="B163" s="17"/>
    </row>
    <row r="164" spans="1:12" x14ac:dyDescent="0.2">
      <c r="A164" s="17"/>
      <c r="B164" s="17"/>
    </row>
    <row r="165" spans="1:12" x14ac:dyDescent="0.2">
      <c r="A165" s="17"/>
      <c r="B165" s="17"/>
    </row>
    <row r="167" spans="1:12" ht="15" x14ac:dyDescent="0.25">
      <c r="A167" s="7"/>
      <c r="B167" s="7"/>
      <c r="C167" s="8"/>
      <c r="D167" s="8"/>
      <c r="E167" s="110"/>
      <c r="F167" s="110"/>
      <c r="G167" s="15"/>
      <c r="H167" s="6"/>
      <c r="I167" s="6"/>
      <c r="J167" s="6"/>
      <c r="K167" s="6"/>
      <c r="L167" s="6"/>
    </row>
    <row r="168" spans="1:12" ht="15" customHeight="1" x14ac:dyDescent="0.25">
      <c r="A168" s="7"/>
      <c r="B168" s="7"/>
      <c r="C168" s="8"/>
      <c r="D168" s="8"/>
      <c r="E168" s="110"/>
      <c r="F168" s="110"/>
      <c r="G168" s="18"/>
      <c r="H168" s="6"/>
      <c r="I168" s="6"/>
      <c r="J168" s="9"/>
      <c r="K168" s="6"/>
      <c r="L168" s="6"/>
    </row>
    <row r="169" spans="1:12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</row>
    <row r="170" spans="1:12" ht="14.25" customHeight="1" x14ac:dyDescent="0.25">
      <c r="A170" s="7"/>
      <c r="B170" s="7"/>
      <c r="C170" s="8"/>
      <c r="D170" s="8"/>
      <c r="E170" s="105"/>
      <c r="F170" s="105"/>
      <c r="G170" s="18"/>
      <c r="H170" s="6"/>
      <c r="I170" s="6"/>
      <c r="J170" s="6"/>
      <c r="K170" s="6"/>
      <c r="L170" s="6"/>
    </row>
    <row r="171" spans="1:12" ht="15" x14ac:dyDescent="0.25">
      <c r="A171" s="10"/>
      <c r="B171" s="10"/>
      <c r="C171" s="11"/>
      <c r="D171" s="11"/>
      <c r="E171" s="111"/>
      <c r="F171" s="111"/>
      <c r="G171" s="12"/>
      <c r="H171" s="13"/>
      <c r="I171" s="5"/>
      <c r="J171" s="14"/>
      <c r="K171" s="13"/>
      <c r="L171" s="13"/>
    </row>
  </sheetData>
  <mergeCells count="149">
    <mergeCell ref="E168:F168"/>
    <mergeCell ref="E147:F147"/>
    <mergeCell ref="E171:F171"/>
    <mergeCell ref="E100:F100"/>
    <mergeCell ref="E101:F101"/>
    <mergeCell ref="E102:F102"/>
    <mergeCell ref="E132:F132"/>
    <mergeCell ref="E134:F134"/>
    <mergeCell ref="E131:F131"/>
    <mergeCell ref="E146:F146"/>
    <mergeCell ref="E167:F167"/>
    <mergeCell ref="E139:F139"/>
    <mergeCell ref="E145:F145"/>
    <mergeCell ref="E138:F138"/>
    <mergeCell ref="E144:F144"/>
    <mergeCell ref="E137:F137"/>
    <mergeCell ref="E140:F140"/>
    <mergeCell ref="E129:F129"/>
    <mergeCell ref="E130:F130"/>
    <mergeCell ref="E133:F133"/>
    <mergeCell ref="E125:F125"/>
    <mergeCell ref="E143:F143"/>
    <mergeCell ref="E123:F123"/>
    <mergeCell ref="E128:F128"/>
    <mergeCell ref="E77:F77"/>
    <mergeCell ref="E88:F88"/>
    <mergeCell ref="E90:F90"/>
    <mergeCell ref="E91:F91"/>
    <mergeCell ref="E92:F92"/>
    <mergeCell ref="E93:F93"/>
    <mergeCell ref="E120:F120"/>
    <mergeCell ref="E121:F121"/>
    <mergeCell ref="E118:F118"/>
    <mergeCell ref="E108:F108"/>
    <mergeCell ref="E117:F117"/>
    <mergeCell ref="E119:F119"/>
    <mergeCell ref="E127:F127"/>
    <mergeCell ref="E81:F81"/>
    <mergeCell ref="E110:F110"/>
    <mergeCell ref="E109:F109"/>
    <mergeCell ref="E106:F106"/>
    <mergeCell ref="E105:F105"/>
    <mergeCell ref="E98:F98"/>
    <mergeCell ref="E84:F84"/>
    <mergeCell ref="E103:F103"/>
    <mergeCell ref="E95:F95"/>
    <mergeCell ref="E107:F107"/>
    <mergeCell ref="E112:F112"/>
    <mergeCell ref="E115:F115"/>
    <mergeCell ref="E116:F116"/>
    <mergeCell ref="E113:F113"/>
    <mergeCell ref="E114:F114"/>
    <mergeCell ref="E83:F83"/>
    <mergeCell ref="E141:F141"/>
    <mergeCell ref="E142:F142"/>
    <mergeCell ref="E135:F135"/>
    <mergeCell ref="E170:F170"/>
    <mergeCell ref="E97:F97"/>
    <mergeCell ref="E96:F96"/>
    <mergeCell ref="E136:F136"/>
    <mergeCell ref="E72:F72"/>
    <mergeCell ref="E65:F65"/>
    <mergeCell ref="E74:F74"/>
    <mergeCell ref="E71:F71"/>
    <mergeCell ref="E86:F86"/>
    <mergeCell ref="E87:F87"/>
    <mergeCell ref="E104:F104"/>
    <mergeCell ref="E85:F85"/>
    <mergeCell ref="E94:F94"/>
    <mergeCell ref="E78:F78"/>
    <mergeCell ref="E79:F79"/>
    <mergeCell ref="E126:F126"/>
    <mergeCell ref="E122:F122"/>
    <mergeCell ref="E99:F99"/>
    <mergeCell ref="E124:F124"/>
    <mergeCell ref="E111:F111"/>
    <mergeCell ref="E89:F89"/>
    <mergeCell ref="E73:F73"/>
    <mergeCell ref="E80:F80"/>
    <mergeCell ref="E76:F76"/>
    <mergeCell ref="E19:F19"/>
    <mergeCell ref="E20:F20"/>
    <mergeCell ref="E21:F21"/>
    <mergeCell ref="E18:F18"/>
    <mergeCell ref="E23:F23"/>
    <mergeCell ref="E66:F66"/>
    <mergeCell ref="E62:F62"/>
    <mergeCell ref="E61:F61"/>
    <mergeCell ref="E63:F63"/>
    <mergeCell ref="E58:F58"/>
    <mergeCell ref="E55:F55"/>
    <mergeCell ref="E52:F52"/>
    <mergeCell ref="E50:F50"/>
    <mergeCell ref="E64:F64"/>
    <mergeCell ref="E34:F34"/>
    <mergeCell ref="E36:F36"/>
    <mergeCell ref="E38:F38"/>
    <mergeCell ref="E48:F48"/>
    <mergeCell ref="E42:F42"/>
    <mergeCell ref="E44:F44"/>
    <mergeCell ref="E46:F46"/>
    <mergeCell ref="E25:F25"/>
    <mergeCell ref="E26:F26"/>
    <mergeCell ref="E53:F53"/>
    <mergeCell ref="E54:F54"/>
    <mergeCell ref="E51:F51"/>
    <mergeCell ref="E49:F49"/>
    <mergeCell ref="E27:F27"/>
    <mergeCell ref="E22:F22"/>
    <mergeCell ref="E24:F24"/>
    <mergeCell ref="E69:F69"/>
    <mergeCell ref="E67:F67"/>
    <mergeCell ref="E82:F82"/>
    <mergeCell ref="E68:F68"/>
    <mergeCell ref="E28:F28"/>
    <mergeCell ref="E29:F29"/>
    <mergeCell ref="E39:F39"/>
    <mergeCell ref="E32:F32"/>
    <mergeCell ref="E33:F33"/>
    <mergeCell ref="E30:F30"/>
    <mergeCell ref="E31:F31"/>
    <mergeCell ref="E41:F41"/>
    <mergeCell ref="E40:F40"/>
    <mergeCell ref="E43:F43"/>
    <mergeCell ref="E35:F35"/>
    <mergeCell ref="E47:F47"/>
    <mergeCell ref="E60:F60"/>
    <mergeCell ref="E59:F59"/>
    <mergeCell ref="E45:F45"/>
    <mergeCell ref="E56:F56"/>
    <mergeCell ref="E57:F57"/>
    <mergeCell ref="E37:F37"/>
    <mergeCell ref="E70:F70"/>
    <mergeCell ref="E75:F75"/>
    <mergeCell ref="K1:L2"/>
    <mergeCell ref="E5:F5"/>
    <mergeCell ref="A3:L3"/>
    <mergeCell ref="E8:F8"/>
    <mergeCell ref="E16:F16"/>
    <mergeCell ref="E17:F17"/>
    <mergeCell ref="E11:F11"/>
    <mergeCell ref="E6:F6"/>
    <mergeCell ref="E7:F7"/>
    <mergeCell ref="E9:F9"/>
    <mergeCell ref="E10:F10"/>
    <mergeCell ref="E12:F12"/>
    <mergeCell ref="E15:F15"/>
    <mergeCell ref="E13:F13"/>
    <mergeCell ref="E14:F14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6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admya</dc:creator>
  <cp:lastModifiedBy>admya</cp:lastModifiedBy>
  <cp:lastPrinted>2022-12-27T07:52:25Z</cp:lastPrinted>
  <dcterms:created xsi:type="dcterms:W3CDTF">2009-02-13T09:10:05Z</dcterms:created>
  <dcterms:modified xsi:type="dcterms:W3CDTF">2023-11-16T08:54:02Z</dcterms:modified>
</cp:coreProperties>
</file>